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30" yWindow="705" windowWidth="11055" windowHeight="11220" tabRatio="916"/>
  </bookViews>
  <sheets>
    <sheet name="Калькуляция" sheetId="39" r:id="rId1"/>
  </sheets>
  <definedNames>
    <definedName name="_xlnm.Print_Titles" localSheetId="0">Калькуляция!$5:$6</definedName>
    <definedName name="_xlnm.Print_Area" localSheetId="0">Калькуляция!$A$1:$L$141</definedName>
  </definedNames>
  <calcPr calcId="124519"/>
</workbook>
</file>

<file path=xl/calcChain.xml><?xml version="1.0" encoding="utf-8"?>
<calcChain xmlns="http://schemas.openxmlformats.org/spreadsheetml/2006/main">
  <c r="L28" i="39"/>
  <c r="L29"/>
  <c r="K28"/>
  <c r="K29"/>
  <c r="J28"/>
  <c r="J29"/>
  <c r="I28"/>
  <c r="I29"/>
  <c r="H28"/>
  <c r="H29"/>
  <c r="G28"/>
  <c r="G29"/>
  <c r="F28"/>
  <c r="F29"/>
  <c r="E28"/>
  <c r="E29"/>
  <c r="C28"/>
  <c r="D28" s="1"/>
  <c r="C29"/>
  <c r="D29" s="1"/>
  <c r="G97"/>
  <c r="C97"/>
  <c r="C87"/>
  <c r="C48" l="1"/>
  <c r="D48"/>
  <c r="E48"/>
  <c r="F48"/>
  <c r="G48"/>
  <c r="H48"/>
  <c r="I48"/>
  <c r="J48"/>
  <c r="K48"/>
  <c r="L48"/>
  <c r="L41" l="1"/>
  <c r="K41"/>
  <c r="J41"/>
  <c r="I41"/>
  <c r="H41"/>
  <c r="G41"/>
  <c r="F41"/>
  <c r="E41"/>
  <c r="C41"/>
  <c r="D41" s="1"/>
  <c r="J97"/>
  <c r="K97"/>
  <c r="L97"/>
  <c r="I97"/>
  <c r="H97"/>
  <c r="D97"/>
  <c r="E97"/>
  <c r="F97"/>
  <c r="J38" l="1"/>
  <c r="J39"/>
  <c r="J26"/>
  <c r="J25"/>
  <c r="C107"/>
  <c r="H134"/>
  <c r="G134"/>
  <c r="D134"/>
  <c r="E134"/>
  <c r="F134"/>
  <c r="C134"/>
  <c r="I134"/>
  <c r="E45"/>
  <c r="K128"/>
  <c r="I128"/>
  <c r="G128"/>
  <c r="E128"/>
  <c r="C128"/>
  <c r="I123"/>
  <c r="G123"/>
  <c r="G133" s="1"/>
  <c r="E123"/>
  <c r="C123"/>
  <c r="L39"/>
  <c r="F38"/>
  <c r="H37"/>
  <c r="L35"/>
  <c r="H35"/>
  <c r="F35"/>
  <c r="L34"/>
  <c r="L31"/>
  <c r="H31"/>
  <c r="J30"/>
  <c r="L27"/>
  <c r="I27"/>
  <c r="H27"/>
  <c r="H26"/>
  <c r="F26"/>
  <c r="L25"/>
  <c r="H25"/>
  <c r="L24"/>
  <c r="I24"/>
  <c r="F24"/>
  <c r="G87"/>
  <c r="L22"/>
  <c r="J22"/>
  <c r="E22"/>
  <c r="L21"/>
  <c r="H21"/>
  <c r="H20"/>
  <c r="F20"/>
  <c r="L46"/>
  <c r="H19"/>
  <c r="L17"/>
  <c r="H17"/>
  <c r="H16"/>
  <c r="F16"/>
  <c r="L15"/>
  <c r="H15"/>
  <c r="C14"/>
  <c r="D14" s="1"/>
  <c r="H12"/>
  <c r="L11"/>
  <c r="J11"/>
  <c r="E10"/>
  <c r="D10"/>
  <c r="I10"/>
  <c r="L58"/>
  <c r="H58"/>
  <c r="D58"/>
  <c r="H46"/>
  <c r="G46"/>
  <c r="C46"/>
  <c r="D46" s="1"/>
  <c r="L40"/>
  <c r="K40"/>
  <c r="J40"/>
  <c r="I40"/>
  <c r="H40"/>
  <c r="G40"/>
  <c r="F40"/>
  <c r="E40"/>
  <c r="C40"/>
  <c r="K39"/>
  <c r="I39"/>
  <c r="H39"/>
  <c r="G39"/>
  <c r="F39"/>
  <c r="E39"/>
  <c r="C39"/>
  <c r="D39" s="1"/>
  <c r="L38"/>
  <c r="K38"/>
  <c r="I38"/>
  <c r="H38"/>
  <c r="G38"/>
  <c r="E38"/>
  <c r="C38"/>
  <c r="D38" s="1"/>
  <c r="L37"/>
  <c r="K37"/>
  <c r="I37"/>
  <c r="F37"/>
  <c r="E37"/>
  <c r="C37"/>
  <c r="D37" s="1"/>
  <c r="K35"/>
  <c r="G35"/>
  <c r="E35"/>
  <c r="C35"/>
  <c r="D35" s="1"/>
  <c r="J34"/>
  <c r="I34"/>
  <c r="G34"/>
  <c r="E34"/>
  <c r="K32"/>
  <c r="I32"/>
  <c r="H32"/>
  <c r="G32"/>
  <c r="F32"/>
  <c r="C32"/>
  <c r="D32" s="1"/>
  <c r="K31"/>
  <c r="J31"/>
  <c r="I31"/>
  <c r="G31"/>
  <c r="F31"/>
  <c r="E31"/>
  <c r="C31"/>
  <c r="D31" s="1"/>
  <c r="L30"/>
  <c r="K30"/>
  <c r="I30"/>
  <c r="H30"/>
  <c r="G30"/>
  <c r="F30"/>
  <c r="E30"/>
  <c r="C30"/>
  <c r="D30" s="1"/>
  <c r="G27"/>
  <c r="F27"/>
  <c r="E27"/>
  <c r="C27"/>
  <c r="D27" s="1"/>
  <c r="L26"/>
  <c r="K26"/>
  <c r="I26"/>
  <c r="G26"/>
  <c r="E26"/>
  <c r="C26"/>
  <c r="D26" s="1"/>
  <c r="K25"/>
  <c r="I25"/>
  <c r="G25"/>
  <c r="F25"/>
  <c r="E25"/>
  <c r="C25"/>
  <c r="D25" s="1"/>
  <c r="K24"/>
  <c r="H24"/>
  <c r="G24"/>
  <c r="E24"/>
  <c r="C24"/>
  <c r="D24" s="1"/>
  <c r="I22"/>
  <c r="K21"/>
  <c r="I21"/>
  <c r="G21"/>
  <c r="F21"/>
  <c r="E21"/>
  <c r="C21"/>
  <c r="D21" s="1"/>
  <c r="G20"/>
  <c r="E20"/>
  <c r="C20"/>
  <c r="D20" s="1"/>
  <c r="G19"/>
  <c r="C19"/>
  <c r="J17"/>
  <c r="I17"/>
  <c r="G17"/>
  <c r="C17"/>
  <c r="D17" s="1"/>
  <c r="I16"/>
  <c r="G16"/>
  <c r="C16"/>
  <c r="D16" s="1"/>
  <c r="K15"/>
  <c r="G15"/>
  <c r="C15"/>
  <c r="D15" s="1"/>
  <c r="G14"/>
  <c r="E14"/>
  <c r="L12"/>
  <c r="K12"/>
  <c r="I12"/>
  <c r="C12"/>
  <c r="K11"/>
  <c r="G11"/>
  <c r="F11"/>
  <c r="E11"/>
  <c r="H10"/>
  <c r="G10"/>
  <c r="K9"/>
  <c r="G9"/>
  <c r="E9"/>
  <c r="K46" l="1"/>
  <c r="J35"/>
  <c r="J37"/>
  <c r="J21"/>
  <c r="G13"/>
  <c r="K14"/>
  <c r="K22"/>
  <c r="K27"/>
  <c r="K23" s="1"/>
  <c r="J24"/>
  <c r="J27"/>
  <c r="K45"/>
  <c r="H87"/>
  <c r="I9"/>
  <c r="I11"/>
  <c r="G12"/>
  <c r="G8" s="1"/>
  <c r="E16"/>
  <c r="K17"/>
  <c r="K19"/>
  <c r="C23"/>
  <c r="D23" s="1"/>
  <c r="C34"/>
  <c r="D34" s="1"/>
  <c r="I35"/>
  <c r="G37"/>
  <c r="F10"/>
  <c r="L19"/>
  <c r="F22"/>
  <c r="I133"/>
  <c r="I137" s="1"/>
  <c r="I45"/>
  <c r="I14"/>
  <c r="F23"/>
  <c r="G23"/>
  <c r="K34"/>
  <c r="C58"/>
  <c r="G58"/>
  <c r="K58"/>
  <c r="E58"/>
  <c r="I58"/>
  <c r="K20"/>
  <c r="G82"/>
  <c r="E87"/>
  <c r="E32"/>
  <c r="E23" s="1"/>
  <c r="F58"/>
  <c r="G72"/>
  <c r="J16"/>
  <c r="H11"/>
  <c r="G137"/>
  <c r="E133"/>
  <c r="C13"/>
  <c r="D13" s="1"/>
  <c r="C133"/>
  <c r="C137" s="1"/>
  <c r="D12"/>
  <c r="D11"/>
  <c r="C43"/>
  <c r="C72"/>
  <c r="E72"/>
  <c r="F12"/>
  <c r="F15"/>
  <c r="E15"/>
  <c r="L16"/>
  <c r="K16"/>
  <c r="I19"/>
  <c r="D82"/>
  <c r="C22"/>
  <c r="D22" s="1"/>
  <c r="F123"/>
  <c r="C10"/>
  <c r="C11"/>
  <c r="J58"/>
  <c r="E77"/>
  <c r="E82"/>
  <c r="E19"/>
  <c r="E18" s="1"/>
  <c r="C9"/>
  <c r="E12"/>
  <c r="E8" s="1"/>
  <c r="H23"/>
  <c r="D40"/>
  <c r="C18"/>
  <c r="D18" s="1"/>
  <c r="D19"/>
  <c r="I23"/>
  <c r="H72"/>
  <c r="J10"/>
  <c r="I72"/>
  <c r="J12"/>
  <c r="C77"/>
  <c r="D77"/>
  <c r="J15"/>
  <c r="I15"/>
  <c r="I77"/>
  <c r="F17"/>
  <c r="E17"/>
  <c r="H22"/>
  <c r="H18" s="1"/>
  <c r="G22"/>
  <c r="G18" s="1"/>
  <c r="H34"/>
  <c r="J123"/>
  <c r="K77"/>
  <c r="C82"/>
  <c r="F87"/>
  <c r="D87"/>
  <c r="I87"/>
  <c r="K107"/>
  <c r="G77"/>
  <c r="K87"/>
  <c r="L32"/>
  <c r="L23" s="1"/>
  <c r="F34"/>
  <c r="E107"/>
  <c r="D128"/>
  <c r="L45"/>
  <c r="L128"/>
  <c r="H128"/>
  <c r="E137"/>
  <c r="K134"/>
  <c r="K18" l="1"/>
  <c r="K13"/>
  <c r="L20"/>
  <c r="L18" s="1"/>
  <c r="I13"/>
  <c r="I8"/>
  <c r="L87"/>
  <c r="I107"/>
  <c r="I43" s="1"/>
  <c r="G107"/>
  <c r="G43" s="1"/>
  <c r="F77"/>
  <c r="K82"/>
  <c r="I44"/>
  <c r="K43"/>
  <c r="J134"/>
  <c r="G139"/>
  <c r="G141" s="1"/>
  <c r="E13"/>
  <c r="C8"/>
  <c r="K123"/>
  <c r="K133" s="1"/>
  <c r="K137" s="1"/>
  <c r="L123"/>
  <c r="L133" s="1"/>
  <c r="H123"/>
  <c r="H133" s="1"/>
  <c r="H14"/>
  <c r="H13" s="1"/>
  <c r="H77"/>
  <c r="J72"/>
  <c r="J9"/>
  <c r="J8" s="1"/>
  <c r="C45"/>
  <c r="D45" s="1"/>
  <c r="J45"/>
  <c r="J128"/>
  <c r="J133" s="1"/>
  <c r="D123"/>
  <c r="D133" s="1"/>
  <c r="D137" s="1"/>
  <c r="D139" s="1"/>
  <c r="E44"/>
  <c r="L107"/>
  <c r="K44"/>
  <c r="L77"/>
  <c r="L14"/>
  <c r="L13" s="1"/>
  <c r="H9"/>
  <c r="H8" s="1"/>
  <c r="J19"/>
  <c r="C44"/>
  <c r="D44" s="1"/>
  <c r="F82"/>
  <c r="F19"/>
  <c r="F18" s="1"/>
  <c r="J20"/>
  <c r="I20"/>
  <c r="I18" s="1"/>
  <c r="F45"/>
  <c r="F128"/>
  <c r="F133" s="1"/>
  <c r="F14"/>
  <c r="F13" s="1"/>
  <c r="H45"/>
  <c r="G45"/>
  <c r="F9"/>
  <c r="F8" s="1"/>
  <c r="F72"/>
  <c r="J87"/>
  <c r="J32"/>
  <c r="J23" s="1"/>
  <c r="F46"/>
  <c r="E46"/>
  <c r="J46"/>
  <c r="I46"/>
  <c r="J14"/>
  <c r="J13" s="1"/>
  <c r="L134"/>
  <c r="H82"/>
  <c r="K72"/>
  <c r="K10"/>
  <c r="K8" s="1"/>
  <c r="E43"/>
  <c r="L9"/>
  <c r="G44"/>
  <c r="C139"/>
  <c r="I82"/>
  <c r="J77"/>
  <c r="D72"/>
  <c r="D106" s="1"/>
  <c r="D9"/>
  <c r="D8" s="1"/>
  <c r="L82" l="1"/>
  <c r="J44"/>
  <c r="J107"/>
  <c r="J43" s="1"/>
  <c r="H44"/>
  <c r="H107"/>
  <c r="H43" s="1"/>
  <c r="F44"/>
  <c r="F107"/>
  <c r="F43" s="1"/>
  <c r="D107"/>
  <c r="D43" s="1"/>
  <c r="J137"/>
  <c r="J139" s="1"/>
  <c r="J141" s="1"/>
  <c r="L137"/>
  <c r="L139" s="1"/>
  <c r="K36"/>
  <c r="J18"/>
  <c r="D141"/>
  <c r="L10"/>
  <c r="L8" s="1"/>
  <c r="L72"/>
  <c r="C36"/>
  <c r="C33" s="1"/>
  <c r="C106"/>
  <c r="C111" s="1"/>
  <c r="L44"/>
  <c r="F137"/>
  <c r="F139" s="1"/>
  <c r="E36"/>
  <c r="E106"/>
  <c r="E111" s="1"/>
  <c r="L43"/>
  <c r="H137"/>
  <c r="H139" s="1"/>
  <c r="C141"/>
  <c r="J82"/>
  <c r="I139"/>
  <c r="E139"/>
  <c r="K33" l="1"/>
  <c r="K42" s="1"/>
  <c r="K47" s="1"/>
  <c r="E33"/>
  <c r="E42" s="1"/>
  <c r="E47" s="1"/>
  <c r="E49" s="1"/>
  <c r="I106"/>
  <c r="I111" s="1"/>
  <c r="I36"/>
  <c r="G106"/>
  <c r="G111" s="1"/>
  <c r="G36"/>
  <c r="D111"/>
  <c r="K106"/>
  <c r="K111" s="1"/>
  <c r="K139"/>
  <c r="K141" s="1"/>
  <c r="H141"/>
  <c r="F36"/>
  <c r="F106"/>
  <c r="F111" s="1"/>
  <c r="E141"/>
  <c r="J36"/>
  <c r="J106"/>
  <c r="J111" s="1"/>
  <c r="I141"/>
  <c r="L141"/>
  <c r="F141"/>
  <c r="D36"/>
  <c r="C42"/>
  <c r="C47" s="1"/>
  <c r="L36"/>
  <c r="L106"/>
  <c r="L111" s="1"/>
  <c r="L113" s="1"/>
  <c r="G33" l="1"/>
  <c r="G42" s="1"/>
  <c r="G47" s="1"/>
  <c r="G49" s="1"/>
  <c r="G51" s="1"/>
  <c r="I33"/>
  <c r="I42" s="1"/>
  <c r="I47" s="1"/>
  <c r="I49" s="1"/>
  <c r="I51" s="1"/>
  <c r="L33"/>
  <c r="L42" s="1"/>
  <c r="L47" s="1"/>
  <c r="L49" s="1"/>
  <c r="J33"/>
  <c r="J42" s="1"/>
  <c r="J47" s="1"/>
  <c r="J49" s="1"/>
  <c r="K49"/>
  <c r="K51" s="1"/>
  <c r="F33"/>
  <c r="F42" s="1"/>
  <c r="F47" s="1"/>
  <c r="F49" s="1"/>
  <c r="D33"/>
  <c r="D42" s="1"/>
  <c r="D47" s="1"/>
  <c r="D49" s="1"/>
  <c r="D51" s="1"/>
  <c r="G113"/>
  <c r="G115" s="1"/>
  <c r="H106"/>
  <c r="H111" s="1"/>
  <c r="H36"/>
  <c r="K113"/>
  <c r="K115" s="1"/>
  <c r="C49"/>
  <c r="C51" s="1"/>
  <c r="D113"/>
  <c r="D115" s="1"/>
  <c r="C113"/>
  <c r="C115" s="1"/>
  <c r="E51"/>
  <c r="I113"/>
  <c r="E113"/>
  <c r="H33" l="1"/>
  <c r="H42" s="1"/>
  <c r="H47" s="1"/>
  <c r="H49" s="1"/>
  <c r="H51" s="1"/>
  <c r="G56"/>
  <c r="H113"/>
  <c r="H115" s="1"/>
  <c r="L115"/>
  <c r="F51"/>
  <c r="D56"/>
  <c r="L51"/>
  <c r="C56"/>
  <c r="J51"/>
  <c r="K56"/>
  <c r="I56"/>
  <c r="F113"/>
  <c r="E115"/>
  <c r="I115"/>
  <c r="E56"/>
  <c r="J113"/>
  <c r="G63" l="1"/>
  <c r="H56"/>
  <c r="J56"/>
  <c r="K63"/>
  <c r="L56"/>
  <c r="E63"/>
  <c r="F115"/>
  <c r="C63"/>
  <c r="F56"/>
  <c r="J115"/>
  <c r="I63"/>
  <c r="D63"/>
  <c r="H63" l="1"/>
  <c r="F63"/>
  <c r="L63"/>
  <c r="J63"/>
</calcChain>
</file>

<file path=xl/sharedStrings.xml><?xml version="1.0" encoding="utf-8"?>
<sst xmlns="http://schemas.openxmlformats.org/spreadsheetml/2006/main" count="273" uniqueCount="136">
  <si>
    <t>Проверка  дымоходов и вентканалов</t>
  </si>
  <si>
    <t>Дезинсекция,дератизация</t>
  </si>
  <si>
    <t>Противопожарные мероприятия</t>
  </si>
  <si>
    <t>Прочие прямые затраты</t>
  </si>
  <si>
    <t>Оплата работ по управлению жилым фондом</t>
  </si>
  <si>
    <t>5.</t>
  </si>
  <si>
    <t>6</t>
  </si>
  <si>
    <t>АДС</t>
  </si>
  <si>
    <t>Всего расходов по эксплуатации</t>
  </si>
  <si>
    <t>Всего с НДС</t>
  </si>
  <si>
    <t>Техническое освидетельствование лифтов</t>
  </si>
  <si>
    <t>Итого прямых затрат</t>
  </si>
  <si>
    <t>Итого с рентабельностью</t>
  </si>
  <si>
    <t>Степень благоустройства жилых помещений</t>
  </si>
  <si>
    <t>Жилые помещениея с полным типом благоустройства в МКД, оборудованных лифтами и мусоропроводами</t>
  </si>
  <si>
    <t>Жилые помещениея с полным типом благоустройства в МКД, оборудованных лифтами, без мусоропроводов</t>
  </si>
  <si>
    <t>Жилые помещениея с полным типом благоустройства в МКД, не оборудованных лифтами и мусоропроводами</t>
  </si>
  <si>
    <t>Жилые помещениея без ГВС в МКД, не оборудованных лифтами и мусоропроводами</t>
  </si>
  <si>
    <t>Жилые помещениея с отоплением от ОАГВ и печным отоплением в МКД, не оборудованных лифтами и мусоропроводами</t>
  </si>
  <si>
    <t>Общеэксплуатационные расходы</t>
  </si>
  <si>
    <t>4.3</t>
  </si>
  <si>
    <t>4.5</t>
  </si>
  <si>
    <t>4.6</t>
  </si>
  <si>
    <t>4.8</t>
  </si>
  <si>
    <t>5.5.</t>
  </si>
  <si>
    <t>5.5.1</t>
  </si>
  <si>
    <t>Ремонт и обслуживание внутридомового инженерного оборудования</t>
  </si>
  <si>
    <t>Ремонт и обслуживание конструктивных элементов жилых зданий</t>
  </si>
  <si>
    <t>Калькуляция себестоимости работ по текущему</t>
  </si>
  <si>
    <t xml:space="preserve">Калькуляция себестоимости работ по содержанию </t>
  </si>
  <si>
    <t>Прием отработанных ртутьсодержащих ламп</t>
  </si>
  <si>
    <t>5.3</t>
  </si>
  <si>
    <t>5.4</t>
  </si>
  <si>
    <t>5.5</t>
  </si>
  <si>
    <t>Обслуживание мусоропроводов</t>
  </si>
  <si>
    <t>Дезинсекция, дератизация</t>
  </si>
  <si>
    <t>4.1.</t>
  </si>
  <si>
    <t>4.2.</t>
  </si>
  <si>
    <t>4.3.</t>
  </si>
  <si>
    <t>4.4.</t>
  </si>
  <si>
    <t>4.5.</t>
  </si>
  <si>
    <t>Паспортный стол</t>
  </si>
  <si>
    <t>3.</t>
  </si>
  <si>
    <t>4.</t>
  </si>
  <si>
    <t>4.1</t>
  </si>
  <si>
    <t>4.2</t>
  </si>
  <si>
    <t>4.4</t>
  </si>
  <si>
    <t>4.7</t>
  </si>
  <si>
    <t>4.8.</t>
  </si>
  <si>
    <t>5.1</t>
  </si>
  <si>
    <t>5.2</t>
  </si>
  <si>
    <t>5.3.</t>
  </si>
  <si>
    <t>6.</t>
  </si>
  <si>
    <t>7.</t>
  </si>
  <si>
    <t>7.1</t>
  </si>
  <si>
    <t>7.2</t>
  </si>
  <si>
    <t>8</t>
  </si>
  <si>
    <t>Наименование статей затрат</t>
  </si>
  <si>
    <t>Заработная плата рабочих,выполняющих ремонт конструктивных элементов жилых зданий</t>
  </si>
  <si>
    <t>Отчисления на социальные нужды</t>
  </si>
  <si>
    <t>1.4</t>
  </si>
  <si>
    <t>2.1</t>
  </si>
  <si>
    <t>Заработная плата рабочих,выполняющих ремонт и обслуживание внутридомового инженерного оборудования</t>
  </si>
  <si>
    <t>2.2</t>
  </si>
  <si>
    <t>2.3</t>
  </si>
  <si>
    <t>2.4</t>
  </si>
  <si>
    <t>3</t>
  </si>
  <si>
    <t>Благоустройство и обеспечение санитарного состояния жилых зданий и придомовой территории</t>
  </si>
  <si>
    <t>3.1</t>
  </si>
  <si>
    <t>Затраты на выпуск платежных документов по ЖУ (2,6%)</t>
  </si>
  <si>
    <t>Затраты на выпуск платежных документов по КУ</t>
  </si>
  <si>
    <t>5.1.</t>
  </si>
  <si>
    <t>5.2.</t>
  </si>
  <si>
    <t>5.4.</t>
  </si>
  <si>
    <t>5.6.</t>
  </si>
  <si>
    <t>Материалы</t>
  </si>
  <si>
    <t>Взыскание задолженности за ЖКУ</t>
  </si>
  <si>
    <t>ГВС</t>
  </si>
  <si>
    <t>в т.ч.диспетчерская служба</t>
  </si>
  <si>
    <t>ХВС</t>
  </si>
  <si>
    <t>8.</t>
  </si>
  <si>
    <t>9.</t>
  </si>
  <si>
    <t>10.</t>
  </si>
  <si>
    <t>11.</t>
  </si>
  <si>
    <t>12.</t>
  </si>
  <si>
    <t>Прочие расходы</t>
  </si>
  <si>
    <t>№п/п</t>
  </si>
  <si>
    <t>1.1</t>
  </si>
  <si>
    <t>1.2</t>
  </si>
  <si>
    <t>1.3</t>
  </si>
  <si>
    <t>4.6.</t>
  </si>
  <si>
    <t>4.7.</t>
  </si>
  <si>
    <t>Рентабельность</t>
  </si>
  <si>
    <t>7</t>
  </si>
  <si>
    <t>9</t>
  </si>
  <si>
    <t>10</t>
  </si>
  <si>
    <t>14</t>
  </si>
  <si>
    <t>15</t>
  </si>
  <si>
    <t>Заработная плата рабочих,занятых благоустройством и обеспечением санитарного состояния жилых зданий и придомовой территории</t>
  </si>
  <si>
    <t>3.2</t>
  </si>
  <si>
    <t>3.3</t>
  </si>
  <si>
    <t>3.5</t>
  </si>
  <si>
    <t>Услуги сторонних организаций:</t>
  </si>
  <si>
    <t>Исполнение функиций по приему и передачи в органы регистроационного учета документов</t>
  </si>
  <si>
    <t>Обслуживание конструктивных элементов жилых зданий</t>
  </si>
  <si>
    <t>Общеэксплуатационные расходы по разделу 1</t>
  </si>
  <si>
    <t>7.3</t>
  </si>
  <si>
    <t>Общеэксплуатационные расходы по разделу 2</t>
  </si>
  <si>
    <t>Общеэксплуатационные расходы по разделу 3</t>
  </si>
  <si>
    <t>город</t>
  </si>
  <si>
    <t>село</t>
  </si>
  <si>
    <t>Эл.Эн.</t>
  </si>
  <si>
    <t>13.</t>
  </si>
  <si>
    <t>Итого за содержание и текущий ремонт жилого помещения с НДС</t>
  </si>
  <si>
    <t xml:space="preserve">Жилые помещениея с полным типом благоустройства в МКД, оборудованных лифтами, без мусоропроводов </t>
  </si>
  <si>
    <t xml:space="preserve">Жилые помещениея без ГВС в МКД, не оборудованных лифтами и мусоропроводами </t>
  </si>
  <si>
    <t xml:space="preserve">Жилые помещениея с отоплением от ОАГВ и печным отоплением в МКД, не оборудованных лифтами и мусоропроводами </t>
  </si>
  <si>
    <t>Проверка ВДГО</t>
  </si>
  <si>
    <t>ВСЕГО за содержание жилого помещения</t>
  </si>
  <si>
    <t>15.1</t>
  </si>
  <si>
    <t>15.2</t>
  </si>
  <si>
    <t>15.3</t>
  </si>
  <si>
    <t>ПОЛНЫЙ тариф за содержание жилого помещения (с ОДН)</t>
  </si>
  <si>
    <t>НДС 20%</t>
  </si>
  <si>
    <t>5.7</t>
  </si>
  <si>
    <t>Содержание контейнерных площадок</t>
  </si>
  <si>
    <t>4.9</t>
  </si>
  <si>
    <t>Диагностика газового оборудования</t>
  </si>
  <si>
    <t>Плата за общедомовые нужды</t>
  </si>
  <si>
    <t>Содержание и обслуживание лифтового хозяйства</t>
  </si>
  <si>
    <t>Уборка лестничных клеток</t>
  </si>
  <si>
    <t>4.9.</t>
  </si>
  <si>
    <t>Калькуляция себестоимости работ за содержание</t>
  </si>
  <si>
    <t>жилого помещения с 01.07.2020 г.</t>
  </si>
  <si>
    <t>ремонту жилого помещения с 01.07.2020 г.</t>
  </si>
  <si>
    <t>Мероприятия по энергосбережению (затраты на обслуживание общедомовых приборов учета коммунальных ресурсов (при наличие); в случае отсутствия прибора учета-выполнение мероприятий по энергосбережению и повышению энергетической эффективности, утвержденных распоряжением Правительства Нижегородской области от 11.11.2010 г. № 2358-р)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</si>
</sst>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3" fillId="0" borderId="0" xfId="0" applyFont="1" applyFill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9" fontId="2" fillId="0" borderId="0" xfId="0" applyNumberFormat="1" applyFont="1"/>
    <xf numFmtId="0" fontId="6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9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8" fillId="0" borderId="0" xfId="0" applyFont="1"/>
    <xf numFmtId="0" fontId="2" fillId="0" borderId="4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Alignment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/>
    <xf numFmtId="49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2" fontId="1" fillId="7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Alignment="1"/>
    <xf numFmtId="2" fontId="2" fillId="6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2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wrapText="1"/>
    </xf>
    <xf numFmtId="2" fontId="2" fillId="6" borderId="1" xfId="0" applyNumberFormat="1" applyFont="1" applyFill="1" applyBorder="1" applyAlignment="1">
      <alignment horizontal="center" wrapText="1"/>
    </xf>
    <xf numFmtId="2" fontId="6" fillId="6" borderId="1" xfId="0" applyNumberFormat="1" applyFont="1" applyFill="1" applyBorder="1" applyAlignment="1">
      <alignment horizontal="center" wrapText="1"/>
    </xf>
    <xf numFmtId="0" fontId="2" fillId="0" borderId="0" xfId="0" applyFont="1" applyFill="1"/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4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141"/>
  <sheetViews>
    <sheetView tabSelected="1" zoomScale="90" zoomScaleNormal="9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K63" sqref="K63"/>
    </sheetView>
  </sheetViews>
  <sheetFormatPr defaultRowHeight="12.75"/>
  <cols>
    <col min="1" max="1" width="5.7109375" style="1" customWidth="1"/>
    <col min="2" max="2" width="46.5703125" style="1" customWidth="1"/>
    <col min="3" max="6" width="11" style="1" customWidth="1"/>
    <col min="7" max="8" width="11" style="19" customWidth="1"/>
    <col min="9" max="12" width="11" style="1" customWidth="1"/>
    <col min="13" max="16384" width="9.140625" style="1"/>
  </cols>
  <sheetData>
    <row r="1" spans="1:12" ht="15.75">
      <c r="C1" s="7"/>
      <c r="D1" s="7"/>
      <c r="E1" s="7"/>
      <c r="F1" s="7"/>
      <c r="G1" s="20"/>
      <c r="H1" s="20"/>
    </row>
    <row r="2" spans="1:12" ht="14.25">
      <c r="A2" s="70" t="s">
        <v>132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47"/>
    </row>
    <row r="3" spans="1:12" ht="14.25">
      <c r="A3" s="71" t="s">
        <v>133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48"/>
    </row>
    <row r="5" spans="1:12" ht="12.75" customHeight="1">
      <c r="A5" s="72" t="s">
        <v>86</v>
      </c>
      <c r="B5" s="73" t="s">
        <v>57</v>
      </c>
      <c r="C5" s="74" t="s">
        <v>13</v>
      </c>
      <c r="D5" s="74"/>
      <c r="E5" s="74"/>
      <c r="F5" s="74"/>
      <c r="G5" s="74"/>
      <c r="H5" s="74"/>
      <c r="I5" s="74"/>
      <c r="J5" s="74"/>
      <c r="K5" s="74"/>
      <c r="L5" s="74"/>
    </row>
    <row r="6" spans="1:12" ht="112.5" customHeight="1">
      <c r="A6" s="73"/>
      <c r="B6" s="74"/>
      <c r="C6" s="75" t="s">
        <v>14</v>
      </c>
      <c r="D6" s="76"/>
      <c r="E6" s="75" t="s">
        <v>114</v>
      </c>
      <c r="F6" s="76"/>
      <c r="G6" s="77" t="s">
        <v>16</v>
      </c>
      <c r="H6" s="78"/>
      <c r="I6" s="75" t="s">
        <v>115</v>
      </c>
      <c r="J6" s="76"/>
      <c r="K6" s="73" t="s">
        <v>116</v>
      </c>
      <c r="L6" s="73"/>
    </row>
    <row r="7" spans="1:12" ht="36" customHeight="1">
      <c r="A7" s="49"/>
      <c r="B7" s="50"/>
      <c r="C7" s="49" t="s">
        <v>109</v>
      </c>
      <c r="D7" s="49" t="s">
        <v>110</v>
      </c>
      <c r="E7" s="49" t="s">
        <v>109</v>
      </c>
      <c r="F7" s="49" t="s">
        <v>110</v>
      </c>
      <c r="G7" s="51" t="s">
        <v>109</v>
      </c>
      <c r="H7" s="51" t="s">
        <v>110</v>
      </c>
      <c r="I7" s="49" t="s">
        <v>109</v>
      </c>
      <c r="J7" s="49" t="s">
        <v>110</v>
      </c>
      <c r="K7" s="49" t="s">
        <v>109</v>
      </c>
      <c r="L7" s="49" t="s">
        <v>110</v>
      </c>
    </row>
    <row r="8" spans="1:12" ht="25.5">
      <c r="A8" s="8">
        <v>1</v>
      </c>
      <c r="B8" s="9" t="s">
        <v>104</v>
      </c>
      <c r="C8" s="10">
        <f t="shared" ref="C8:L8" si="0">SUM(C9:C12)</f>
        <v>3.8800000000000008</v>
      </c>
      <c r="D8" s="10">
        <f t="shared" si="0"/>
        <v>3.8800000000000008</v>
      </c>
      <c r="E8" s="10">
        <f t="shared" si="0"/>
        <v>3.8800000000000008</v>
      </c>
      <c r="F8" s="10">
        <f t="shared" si="0"/>
        <v>3.8800000000000008</v>
      </c>
      <c r="G8" s="16">
        <f t="shared" si="0"/>
        <v>3.8800000000000008</v>
      </c>
      <c r="H8" s="16">
        <f t="shared" si="0"/>
        <v>3.8800000000000008</v>
      </c>
      <c r="I8" s="10">
        <f t="shared" si="0"/>
        <v>3.8800000000000008</v>
      </c>
      <c r="J8" s="10">
        <f t="shared" si="0"/>
        <v>3.8800000000000008</v>
      </c>
      <c r="K8" s="10">
        <f t="shared" si="0"/>
        <v>3.8800000000000008</v>
      </c>
      <c r="L8" s="10">
        <f t="shared" si="0"/>
        <v>3.8800000000000008</v>
      </c>
    </row>
    <row r="9" spans="1:12" ht="27.75" customHeight="1">
      <c r="A9" s="11" t="s">
        <v>87</v>
      </c>
      <c r="B9" s="4" t="s">
        <v>58</v>
      </c>
      <c r="C9" s="12">
        <f t="shared" ref="C9:L9" si="1">C73+C124</f>
        <v>2.4400000000000004</v>
      </c>
      <c r="D9" s="12">
        <f t="shared" si="1"/>
        <v>2.4400000000000004</v>
      </c>
      <c r="E9" s="12">
        <f t="shared" si="1"/>
        <v>2.4400000000000004</v>
      </c>
      <c r="F9" s="12">
        <f t="shared" si="1"/>
        <v>2.4400000000000004</v>
      </c>
      <c r="G9" s="17">
        <f t="shared" si="1"/>
        <v>2.4400000000000004</v>
      </c>
      <c r="H9" s="17">
        <f t="shared" si="1"/>
        <v>2.4400000000000004</v>
      </c>
      <c r="I9" s="12">
        <f t="shared" si="1"/>
        <v>2.4400000000000004</v>
      </c>
      <c r="J9" s="12">
        <f t="shared" si="1"/>
        <v>2.4400000000000004</v>
      </c>
      <c r="K9" s="12">
        <f t="shared" si="1"/>
        <v>2.4400000000000004</v>
      </c>
      <c r="L9" s="12">
        <f t="shared" si="1"/>
        <v>2.4400000000000004</v>
      </c>
    </row>
    <row r="10" spans="1:12">
      <c r="A10" s="11" t="s">
        <v>88</v>
      </c>
      <c r="B10" s="4" t="s">
        <v>59</v>
      </c>
      <c r="C10" s="12">
        <f t="shared" ref="C10:L10" si="2">C74+C125</f>
        <v>0.74</v>
      </c>
      <c r="D10" s="12">
        <f t="shared" si="2"/>
        <v>0.74</v>
      </c>
      <c r="E10" s="12">
        <f t="shared" si="2"/>
        <v>0.74</v>
      </c>
      <c r="F10" s="12">
        <f t="shared" si="2"/>
        <v>0.74</v>
      </c>
      <c r="G10" s="17">
        <f t="shared" si="2"/>
        <v>0.74</v>
      </c>
      <c r="H10" s="17">
        <f t="shared" si="2"/>
        <v>0.74</v>
      </c>
      <c r="I10" s="12">
        <f t="shared" si="2"/>
        <v>0.74</v>
      </c>
      <c r="J10" s="12">
        <f t="shared" si="2"/>
        <v>0.74</v>
      </c>
      <c r="K10" s="12">
        <f t="shared" si="2"/>
        <v>0.74</v>
      </c>
      <c r="L10" s="12">
        <f t="shared" si="2"/>
        <v>0.74</v>
      </c>
    </row>
    <row r="11" spans="1:12">
      <c r="A11" s="11" t="s">
        <v>89</v>
      </c>
      <c r="B11" s="4" t="s">
        <v>75</v>
      </c>
      <c r="C11" s="13">
        <f t="shared" ref="C11:L11" si="3">C75+C126</f>
        <v>0.62000000000000011</v>
      </c>
      <c r="D11" s="13">
        <f t="shared" si="3"/>
        <v>0.62000000000000011</v>
      </c>
      <c r="E11" s="13">
        <f t="shared" si="3"/>
        <v>0.62000000000000011</v>
      </c>
      <c r="F11" s="13">
        <f t="shared" si="3"/>
        <v>0.62000000000000011</v>
      </c>
      <c r="G11" s="17">
        <f t="shared" si="3"/>
        <v>0.62000000000000011</v>
      </c>
      <c r="H11" s="17">
        <f t="shared" si="3"/>
        <v>0.62000000000000011</v>
      </c>
      <c r="I11" s="13">
        <f t="shared" si="3"/>
        <v>0.62000000000000011</v>
      </c>
      <c r="J11" s="13">
        <f t="shared" si="3"/>
        <v>0.62000000000000011</v>
      </c>
      <c r="K11" s="13">
        <f t="shared" si="3"/>
        <v>0.62000000000000011</v>
      </c>
      <c r="L11" s="13">
        <f t="shared" si="3"/>
        <v>0.62000000000000011</v>
      </c>
    </row>
    <row r="12" spans="1:12">
      <c r="A12" s="11" t="s">
        <v>60</v>
      </c>
      <c r="B12" s="4" t="s">
        <v>85</v>
      </c>
      <c r="C12" s="12">
        <f t="shared" ref="C12:L12" si="4">C76+C127</f>
        <v>0.08</v>
      </c>
      <c r="D12" s="12">
        <f t="shared" si="4"/>
        <v>0.08</v>
      </c>
      <c r="E12" s="12">
        <f t="shared" si="4"/>
        <v>0.08</v>
      </c>
      <c r="F12" s="12">
        <f t="shared" si="4"/>
        <v>0.08</v>
      </c>
      <c r="G12" s="17">
        <f t="shared" si="4"/>
        <v>0.08</v>
      </c>
      <c r="H12" s="17">
        <f t="shared" si="4"/>
        <v>0.08</v>
      </c>
      <c r="I12" s="12">
        <f t="shared" si="4"/>
        <v>0.08</v>
      </c>
      <c r="J12" s="12">
        <f t="shared" si="4"/>
        <v>0.08</v>
      </c>
      <c r="K12" s="12">
        <f t="shared" si="4"/>
        <v>0.08</v>
      </c>
      <c r="L12" s="12">
        <f t="shared" si="4"/>
        <v>0.08</v>
      </c>
    </row>
    <row r="13" spans="1:12" ht="25.5">
      <c r="A13" s="8">
        <v>2</v>
      </c>
      <c r="B13" s="9" t="s">
        <v>26</v>
      </c>
      <c r="C13" s="10">
        <f>SUM(C14:C17)</f>
        <v>2.2599999999999998</v>
      </c>
      <c r="D13" s="10">
        <f t="shared" ref="D13:D41" si="5">C13</f>
        <v>2.2599999999999998</v>
      </c>
      <c r="E13" s="10">
        <f t="shared" ref="E13:L13" si="6">SUM(E14:E17)</f>
        <v>2.2599999999999998</v>
      </c>
      <c r="F13" s="10">
        <f t="shared" si="6"/>
        <v>2.2599999999999998</v>
      </c>
      <c r="G13" s="16">
        <f t="shared" si="6"/>
        <v>2.2599999999999998</v>
      </c>
      <c r="H13" s="16">
        <f t="shared" si="6"/>
        <v>2.2599999999999998</v>
      </c>
      <c r="I13" s="10">
        <f t="shared" si="6"/>
        <v>2.79</v>
      </c>
      <c r="J13" s="10">
        <f t="shared" si="6"/>
        <v>2.79</v>
      </c>
      <c r="K13" s="10">
        <f t="shared" si="6"/>
        <v>2.0543435154974468</v>
      </c>
      <c r="L13" s="10">
        <f t="shared" si="6"/>
        <v>2.0543435154974468</v>
      </c>
    </row>
    <row r="14" spans="1:12" ht="39" customHeight="1">
      <c r="A14" s="11" t="s">
        <v>61</v>
      </c>
      <c r="B14" s="4" t="s">
        <v>62</v>
      </c>
      <c r="C14" s="13">
        <f>C78+C129</f>
        <v>1.27</v>
      </c>
      <c r="D14" s="12">
        <f t="shared" si="5"/>
        <v>1.27</v>
      </c>
      <c r="E14" s="13">
        <f t="shared" ref="E14:L17" si="7">E78+E129</f>
        <v>1.27</v>
      </c>
      <c r="F14" s="13">
        <f t="shared" si="7"/>
        <v>1.27</v>
      </c>
      <c r="G14" s="17">
        <f t="shared" si="7"/>
        <v>1.27</v>
      </c>
      <c r="H14" s="17">
        <f t="shared" si="7"/>
        <v>1.27</v>
      </c>
      <c r="I14" s="13">
        <f t="shared" si="7"/>
        <v>1.59</v>
      </c>
      <c r="J14" s="13">
        <f t="shared" si="7"/>
        <v>1.59</v>
      </c>
      <c r="K14" s="13">
        <f t="shared" si="7"/>
        <v>1.1600000000000001</v>
      </c>
      <c r="L14" s="13">
        <f t="shared" si="7"/>
        <v>1.1600000000000001</v>
      </c>
    </row>
    <row r="15" spans="1:12">
      <c r="A15" s="11" t="s">
        <v>63</v>
      </c>
      <c r="B15" s="4" t="s">
        <v>59</v>
      </c>
      <c r="C15" s="13">
        <f>C79+C130</f>
        <v>0.38</v>
      </c>
      <c r="D15" s="12">
        <f t="shared" si="5"/>
        <v>0.38</v>
      </c>
      <c r="E15" s="13">
        <f t="shared" si="7"/>
        <v>0.38</v>
      </c>
      <c r="F15" s="13">
        <f t="shared" si="7"/>
        <v>0.38</v>
      </c>
      <c r="G15" s="17">
        <f t="shared" si="7"/>
        <v>0.38</v>
      </c>
      <c r="H15" s="17">
        <f t="shared" si="7"/>
        <v>0.38</v>
      </c>
      <c r="I15" s="13">
        <f t="shared" si="7"/>
        <v>0.46</v>
      </c>
      <c r="J15" s="13">
        <f t="shared" si="7"/>
        <v>0.46</v>
      </c>
      <c r="K15" s="13">
        <f t="shared" si="7"/>
        <v>0.35</v>
      </c>
      <c r="L15" s="13">
        <f t="shared" si="7"/>
        <v>0.35</v>
      </c>
    </row>
    <row r="16" spans="1:12">
      <c r="A16" s="11" t="s">
        <v>64</v>
      </c>
      <c r="B16" s="4" t="s">
        <v>75</v>
      </c>
      <c r="C16" s="13">
        <f>C80+C131</f>
        <v>0.57000000000000006</v>
      </c>
      <c r="D16" s="12">
        <f t="shared" si="5"/>
        <v>0.57000000000000006</v>
      </c>
      <c r="E16" s="13">
        <f t="shared" si="7"/>
        <v>0.57000000000000006</v>
      </c>
      <c r="F16" s="13">
        <f t="shared" si="7"/>
        <v>0.57000000000000006</v>
      </c>
      <c r="G16" s="17">
        <f t="shared" si="7"/>
        <v>0.57000000000000006</v>
      </c>
      <c r="H16" s="17">
        <f t="shared" si="7"/>
        <v>0.57000000000000006</v>
      </c>
      <c r="I16" s="13">
        <f t="shared" si="7"/>
        <v>0.7</v>
      </c>
      <c r="J16" s="13">
        <f t="shared" si="7"/>
        <v>0.7</v>
      </c>
      <c r="K16" s="13">
        <f t="shared" si="7"/>
        <v>0.51</v>
      </c>
      <c r="L16" s="13">
        <f t="shared" si="7"/>
        <v>0.51</v>
      </c>
    </row>
    <row r="17" spans="1:12">
      <c r="A17" s="11" t="s">
        <v>65</v>
      </c>
      <c r="B17" s="4" t="s">
        <v>85</v>
      </c>
      <c r="C17" s="13">
        <f>C81+C132</f>
        <v>0.04</v>
      </c>
      <c r="D17" s="12">
        <f t="shared" si="5"/>
        <v>0.04</v>
      </c>
      <c r="E17" s="13">
        <f t="shared" si="7"/>
        <v>0.04</v>
      </c>
      <c r="F17" s="13">
        <f t="shared" si="7"/>
        <v>0.04</v>
      </c>
      <c r="G17" s="17">
        <f t="shared" si="7"/>
        <v>0.04</v>
      </c>
      <c r="H17" s="17">
        <f t="shared" si="7"/>
        <v>0.04</v>
      </c>
      <c r="I17" s="13">
        <f t="shared" si="7"/>
        <v>0.04</v>
      </c>
      <c r="J17" s="13">
        <f t="shared" si="7"/>
        <v>0.04</v>
      </c>
      <c r="K17" s="13">
        <f t="shared" si="7"/>
        <v>3.4343515497446298E-2</v>
      </c>
      <c r="L17" s="13">
        <f t="shared" si="7"/>
        <v>3.4343515497446298E-2</v>
      </c>
    </row>
    <row r="18" spans="1:12" ht="25.5">
      <c r="A18" s="52" t="s">
        <v>66</v>
      </c>
      <c r="B18" s="9" t="s">
        <v>67</v>
      </c>
      <c r="C18" s="10">
        <f>SUM(C19:C22)</f>
        <v>1.59</v>
      </c>
      <c r="D18" s="10">
        <f t="shared" si="5"/>
        <v>1.59</v>
      </c>
      <c r="E18" s="10">
        <f t="shared" ref="E18:L18" si="8">SUM(E19:E22)</f>
        <v>1.59</v>
      </c>
      <c r="F18" s="10">
        <f t="shared" si="8"/>
        <v>1.59</v>
      </c>
      <c r="G18" s="16">
        <f t="shared" si="8"/>
        <v>1.59</v>
      </c>
      <c r="H18" s="16">
        <f t="shared" si="8"/>
        <v>1.59</v>
      </c>
      <c r="I18" s="10">
        <f t="shared" si="8"/>
        <v>1.59</v>
      </c>
      <c r="J18" s="10">
        <f t="shared" si="8"/>
        <v>1.59</v>
      </c>
      <c r="K18" s="10">
        <f t="shared" si="8"/>
        <v>1.59</v>
      </c>
      <c r="L18" s="10">
        <f t="shared" si="8"/>
        <v>1.59</v>
      </c>
    </row>
    <row r="19" spans="1:12" ht="40.5" customHeight="1">
      <c r="A19" s="11" t="s">
        <v>68</v>
      </c>
      <c r="B19" s="4" t="s">
        <v>98</v>
      </c>
      <c r="C19" s="12">
        <f t="shared" ref="C19:K22" si="9">C83</f>
        <v>1.1299999999999999</v>
      </c>
      <c r="D19" s="12">
        <f t="shared" si="5"/>
        <v>1.1299999999999999</v>
      </c>
      <c r="E19" s="12">
        <f t="shared" si="9"/>
        <v>1.1299999999999999</v>
      </c>
      <c r="F19" s="12">
        <f t="shared" si="9"/>
        <v>1.1299999999999999</v>
      </c>
      <c r="G19" s="17">
        <f t="shared" si="9"/>
        <v>1.1299999999999999</v>
      </c>
      <c r="H19" s="17">
        <f>H83</f>
        <v>1.1299999999999999</v>
      </c>
      <c r="I19" s="12">
        <f t="shared" si="9"/>
        <v>1.1299999999999999</v>
      </c>
      <c r="J19" s="12">
        <f>J83</f>
        <v>1.1299999999999999</v>
      </c>
      <c r="K19" s="12">
        <f t="shared" si="9"/>
        <v>1.1299999999999999</v>
      </c>
      <c r="L19" s="12">
        <f>L83</f>
        <v>1.1299999999999999</v>
      </c>
    </row>
    <row r="20" spans="1:12">
      <c r="A20" s="11" t="s">
        <v>99</v>
      </c>
      <c r="B20" s="4" t="s">
        <v>59</v>
      </c>
      <c r="C20" s="13">
        <f t="shared" si="9"/>
        <v>0.34</v>
      </c>
      <c r="D20" s="12">
        <f t="shared" si="5"/>
        <v>0.34</v>
      </c>
      <c r="E20" s="13">
        <f t="shared" si="9"/>
        <v>0.34</v>
      </c>
      <c r="F20" s="13">
        <f t="shared" si="9"/>
        <v>0.34</v>
      </c>
      <c r="G20" s="17">
        <f t="shared" si="9"/>
        <v>0.34</v>
      </c>
      <c r="H20" s="17">
        <f>H84</f>
        <v>0.34</v>
      </c>
      <c r="I20" s="13">
        <f t="shared" si="9"/>
        <v>0.34</v>
      </c>
      <c r="J20" s="13">
        <f>J84</f>
        <v>0.34</v>
      </c>
      <c r="K20" s="13">
        <f t="shared" si="9"/>
        <v>0.34</v>
      </c>
      <c r="L20" s="13">
        <f>L84</f>
        <v>0.34</v>
      </c>
    </row>
    <row r="21" spans="1:12">
      <c r="A21" s="11" t="s">
        <v>100</v>
      </c>
      <c r="B21" s="4" t="s">
        <v>75</v>
      </c>
      <c r="C21" s="13">
        <f t="shared" si="9"/>
        <v>7.0000000000000007E-2</v>
      </c>
      <c r="D21" s="12">
        <f t="shared" si="5"/>
        <v>7.0000000000000007E-2</v>
      </c>
      <c r="E21" s="13">
        <f t="shared" si="9"/>
        <v>7.0000000000000007E-2</v>
      </c>
      <c r="F21" s="13">
        <f t="shared" si="9"/>
        <v>7.0000000000000007E-2</v>
      </c>
      <c r="G21" s="17">
        <f t="shared" si="9"/>
        <v>7.0000000000000007E-2</v>
      </c>
      <c r="H21" s="17">
        <f>H85</f>
        <v>7.0000000000000007E-2</v>
      </c>
      <c r="I21" s="13">
        <f t="shared" si="9"/>
        <v>7.0000000000000007E-2</v>
      </c>
      <c r="J21" s="13">
        <f>J85</f>
        <v>7.0000000000000007E-2</v>
      </c>
      <c r="K21" s="13">
        <f t="shared" si="9"/>
        <v>7.0000000000000007E-2</v>
      </c>
      <c r="L21" s="13">
        <f>L85</f>
        <v>7.0000000000000007E-2</v>
      </c>
    </row>
    <row r="22" spans="1:12">
      <c r="A22" s="11" t="s">
        <v>101</v>
      </c>
      <c r="B22" s="4" t="s">
        <v>85</v>
      </c>
      <c r="C22" s="13">
        <f t="shared" si="9"/>
        <v>0.05</v>
      </c>
      <c r="D22" s="12">
        <f t="shared" si="5"/>
        <v>0.05</v>
      </c>
      <c r="E22" s="13">
        <f t="shared" si="9"/>
        <v>0.05</v>
      </c>
      <c r="F22" s="13">
        <f t="shared" si="9"/>
        <v>0.05</v>
      </c>
      <c r="G22" s="17">
        <f t="shared" si="9"/>
        <v>0.05</v>
      </c>
      <c r="H22" s="17">
        <f>H86</f>
        <v>0.05</v>
      </c>
      <c r="I22" s="13">
        <f t="shared" si="9"/>
        <v>0.05</v>
      </c>
      <c r="J22" s="13">
        <f>J86</f>
        <v>0.05</v>
      </c>
      <c r="K22" s="13">
        <f t="shared" si="9"/>
        <v>0.05</v>
      </c>
      <c r="L22" s="13">
        <f>L86</f>
        <v>0.05</v>
      </c>
    </row>
    <row r="23" spans="1:12">
      <c r="A23" s="52" t="s">
        <v>43</v>
      </c>
      <c r="B23" s="9" t="s">
        <v>102</v>
      </c>
      <c r="C23" s="10">
        <f>SUM(C24:C32)</f>
        <v>3.5</v>
      </c>
      <c r="D23" s="10">
        <f t="shared" si="5"/>
        <v>3.5</v>
      </c>
      <c r="E23" s="10">
        <f t="shared" ref="E23:L23" si="10">SUM(E24:E32)</f>
        <v>2.4500000000000002</v>
      </c>
      <c r="F23" s="10">
        <f t="shared" si="10"/>
        <v>2.4500000000000002</v>
      </c>
      <c r="G23" s="16">
        <f t="shared" si="10"/>
        <v>2.1599999999999997</v>
      </c>
      <c r="H23" s="16">
        <f t="shared" si="10"/>
        <v>2.1599999999999997</v>
      </c>
      <c r="I23" s="10">
        <f t="shared" si="10"/>
        <v>2.3699999999999997</v>
      </c>
      <c r="J23" s="10">
        <f t="shared" si="10"/>
        <v>2.3699999999999997</v>
      </c>
      <c r="K23" s="10">
        <f t="shared" si="10"/>
        <v>1.9600000000000002</v>
      </c>
      <c r="L23" s="10">
        <f t="shared" si="10"/>
        <v>1.9600000000000002</v>
      </c>
    </row>
    <row r="24" spans="1:12">
      <c r="A24" s="11" t="s">
        <v>36</v>
      </c>
      <c r="B24" s="4" t="s">
        <v>0</v>
      </c>
      <c r="C24" s="12">
        <f t="shared" ref="C24:K27" si="11">C88</f>
        <v>7.0000000000000007E-2</v>
      </c>
      <c r="D24" s="12">
        <f t="shared" si="5"/>
        <v>7.0000000000000007E-2</v>
      </c>
      <c r="E24" s="12">
        <f t="shared" si="11"/>
        <v>7.0000000000000007E-2</v>
      </c>
      <c r="F24" s="12">
        <f t="shared" si="11"/>
        <v>7.0000000000000007E-2</v>
      </c>
      <c r="G24" s="17">
        <f t="shared" si="11"/>
        <v>7.0000000000000007E-2</v>
      </c>
      <c r="H24" s="17">
        <f t="shared" si="11"/>
        <v>7.0000000000000007E-2</v>
      </c>
      <c r="I24" s="12">
        <f t="shared" si="11"/>
        <v>0.38</v>
      </c>
      <c r="J24" s="12">
        <f t="shared" ref="J24:K29" si="12">J88</f>
        <v>0.38</v>
      </c>
      <c r="K24" s="12">
        <f t="shared" si="11"/>
        <v>0.32</v>
      </c>
      <c r="L24" s="12">
        <f t="shared" ref="L24:L29" si="13">L88</f>
        <v>0.32</v>
      </c>
    </row>
    <row r="25" spans="1:12">
      <c r="A25" s="11" t="s">
        <v>37</v>
      </c>
      <c r="B25" s="4" t="s">
        <v>1</v>
      </c>
      <c r="C25" s="12">
        <f t="shared" si="11"/>
        <v>0.18</v>
      </c>
      <c r="D25" s="12">
        <f t="shared" si="5"/>
        <v>0.18</v>
      </c>
      <c r="E25" s="12">
        <f t="shared" si="11"/>
        <v>0.18</v>
      </c>
      <c r="F25" s="12">
        <f t="shared" si="11"/>
        <v>0.18</v>
      </c>
      <c r="G25" s="17">
        <f t="shared" si="11"/>
        <v>0.18</v>
      </c>
      <c r="H25" s="17">
        <f t="shared" si="11"/>
        <v>0.18</v>
      </c>
      <c r="I25" s="12">
        <f t="shared" si="11"/>
        <v>0.18</v>
      </c>
      <c r="J25" s="12">
        <f t="shared" si="12"/>
        <v>0.18</v>
      </c>
      <c r="K25" s="12">
        <f t="shared" si="11"/>
        <v>0.18</v>
      </c>
      <c r="L25" s="12">
        <f t="shared" si="13"/>
        <v>0.18</v>
      </c>
    </row>
    <row r="26" spans="1:12">
      <c r="A26" s="11" t="s">
        <v>38</v>
      </c>
      <c r="B26" s="4" t="s">
        <v>2</v>
      </c>
      <c r="C26" s="12">
        <f t="shared" si="11"/>
        <v>0.21</v>
      </c>
      <c r="D26" s="12">
        <f t="shared" si="5"/>
        <v>0.21</v>
      </c>
      <c r="E26" s="12">
        <f t="shared" si="11"/>
        <v>0.21</v>
      </c>
      <c r="F26" s="12">
        <f t="shared" si="11"/>
        <v>0.21</v>
      </c>
      <c r="G26" s="17">
        <f t="shared" si="11"/>
        <v>0.21</v>
      </c>
      <c r="H26" s="17">
        <f t="shared" si="11"/>
        <v>0.21</v>
      </c>
      <c r="I26" s="12">
        <f t="shared" si="11"/>
        <v>0.21</v>
      </c>
      <c r="J26" s="12">
        <f t="shared" si="12"/>
        <v>0.21</v>
      </c>
      <c r="K26" s="12">
        <f t="shared" si="11"/>
        <v>0.23</v>
      </c>
      <c r="L26" s="12">
        <f t="shared" si="13"/>
        <v>0.23</v>
      </c>
    </row>
    <row r="27" spans="1:12">
      <c r="A27" s="11" t="s">
        <v>39</v>
      </c>
      <c r="B27" s="4" t="s">
        <v>117</v>
      </c>
      <c r="C27" s="12">
        <f>C91</f>
        <v>0.68</v>
      </c>
      <c r="D27" s="12">
        <f t="shared" si="5"/>
        <v>0.68</v>
      </c>
      <c r="E27" s="12">
        <f>E91</f>
        <v>0.68</v>
      </c>
      <c r="F27" s="12">
        <f t="shared" si="11"/>
        <v>0.68</v>
      </c>
      <c r="G27" s="17">
        <f>G91</f>
        <v>0.55000000000000004</v>
      </c>
      <c r="H27" s="17">
        <f t="shared" si="11"/>
        <v>0.55000000000000004</v>
      </c>
      <c r="I27" s="12">
        <f>I91</f>
        <v>0.56999999999999995</v>
      </c>
      <c r="J27" s="12">
        <f t="shared" si="12"/>
        <v>0.56999999999999995</v>
      </c>
      <c r="K27" s="12">
        <f>K91</f>
        <v>0.31</v>
      </c>
      <c r="L27" s="12">
        <f t="shared" si="13"/>
        <v>0.31</v>
      </c>
    </row>
    <row r="28" spans="1:12">
      <c r="A28" s="39" t="s">
        <v>40</v>
      </c>
      <c r="B28" s="34" t="s">
        <v>127</v>
      </c>
      <c r="C28" s="12">
        <f t="shared" ref="C28:C29" si="14">C92</f>
        <v>0.51</v>
      </c>
      <c r="D28" s="12">
        <f t="shared" si="5"/>
        <v>0.51</v>
      </c>
      <c r="E28" s="12">
        <f t="shared" ref="E28:I29" si="15">E92</f>
        <v>0.51</v>
      </c>
      <c r="F28" s="12">
        <f t="shared" si="15"/>
        <v>0.51</v>
      </c>
      <c r="G28" s="17">
        <f t="shared" si="15"/>
        <v>0.51</v>
      </c>
      <c r="H28" s="17">
        <f t="shared" si="15"/>
        <v>0.51</v>
      </c>
      <c r="I28" s="12">
        <f t="shared" si="15"/>
        <v>0.51</v>
      </c>
      <c r="J28" s="12">
        <f t="shared" si="12"/>
        <v>0.51</v>
      </c>
      <c r="K28" s="12">
        <f t="shared" si="12"/>
        <v>0.51</v>
      </c>
      <c r="L28" s="12">
        <f t="shared" si="13"/>
        <v>0.51</v>
      </c>
    </row>
    <row r="29" spans="1:12">
      <c r="A29" s="39" t="s">
        <v>90</v>
      </c>
      <c r="B29" s="4" t="s">
        <v>76</v>
      </c>
      <c r="C29" s="12">
        <f t="shared" si="14"/>
        <v>0.59</v>
      </c>
      <c r="D29" s="12">
        <f t="shared" si="5"/>
        <v>0.59</v>
      </c>
      <c r="E29" s="12">
        <f t="shared" si="15"/>
        <v>0.59</v>
      </c>
      <c r="F29" s="12">
        <f t="shared" si="15"/>
        <v>0.59</v>
      </c>
      <c r="G29" s="17">
        <f t="shared" si="15"/>
        <v>0.59</v>
      </c>
      <c r="H29" s="17">
        <f t="shared" si="15"/>
        <v>0.59</v>
      </c>
      <c r="I29" s="12">
        <f t="shared" si="15"/>
        <v>0.47</v>
      </c>
      <c r="J29" s="12">
        <f t="shared" si="12"/>
        <v>0.47</v>
      </c>
      <c r="K29" s="12">
        <f t="shared" si="12"/>
        <v>0.36</v>
      </c>
      <c r="L29" s="12">
        <f t="shared" si="13"/>
        <v>0.36</v>
      </c>
    </row>
    <row r="30" spans="1:12">
      <c r="A30" s="39" t="s">
        <v>91</v>
      </c>
      <c r="B30" s="4" t="s">
        <v>10</v>
      </c>
      <c r="C30" s="12">
        <f t="shared" ref="C30:K31" si="16">C94</f>
        <v>0.16</v>
      </c>
      <c r="D30" s="12">
        <f t="shared" si="5"/>
        <v>0.16</v>
      </c>
      <c r="E30" s="12">
        <f t="shared" si="16"/>
        <v>0.16</v>
      </c>
      <c r="F30" s="12">
        <f>F94</f>
        <v>0.16</v>
      </c>
      <c r="G30" s="17">
        <f t="shared" si="16"/>
        <v>0</v>
      </c>
      <c r="H30" s="17">
        <f>H94</f>
        <v>0</v>
      </c>
      <c r="I30" s="12">
        <f t="shared" si="16"/>
        <v>0</v>
      </c>
      <c r="J30" s="12">
        <f>J94</f>
        <v>0</v>
      </c>
      <c r="K30" s="12">
        <f t="shared" si="16"/>
        <v>0</v>
      </c>
      <c r="L30" s="12">
        <f>L94</f>
        <v>0</v>
      </c>
    </row>
    <row r="31" spans="1:12">
      <c r="A31" s="39" t="s">
        <v>48</v>
      </c>
      <c r="B31" s="4" t="s">
        <v>34</v>
      </c>
      <c r="C31" s="12">
        <f t="shared" si="16"/>
        <v>1.05</v>
      </c>
      <c r="D31" s="12">
        <f t="shared" si="5"/>
        <v>1.05</v>
      </c>
      <c r="E31" s="12">
        <f t="shared" si="16"/>
        <v>0</v>
      </c>
      <c r="F31" s="12">
        <f>F95</f>
        <v>0</v>
      </c>
      <c r="G31" s="17">
        <f t="shared" si="16"/>
        <v>0</v>
      </c>
      <c r="H31" s="17">
        <f>H95</f>
        <v>0</v>
      </c>
      <c r="I31" s="12">
        <f t="shared" si="16"/>
        <v>0</v>
      </c>
      <c r="J31" s="12">
        <f>J95</f>
        <v>0</v>
      </c>
      <c r="K31" s="12">
        <f t="shared" si="16"/>
        <v>0</v>
      </c>
      <c r="L31" s="12">
        <f>L95</f>
        <v>0</v>
      </c>
    </row>
    <row r="32" spans="1:12">
      <c r="A32" s="39" t="s">
        <v>131</v>
      </c>
      <c r="B32" s="4" t="s">
        <v>30</v>
      </c>
      <c r="C32" s="12">
        <f>C96</f>
        <v>0.05</v>
      </c>
      <c r="D32" s="12">
        <f t="shared" si="5"/>
        <v>0.05</v>
      </c>
      <c r="E32" s="12">
        <f>E96</f>
        <v>0.05</v>
      </c>
      <c r="F32" s="12">
        <f>F96</f>
        <v>0.05</v>
      </c>
      <c r="G32" s="17">
        <f>G96</f>
        <v>0.05</v>
      </c>
      <c r="H32" s="17">
        <f>H96</f>
        <v>0.05</v>
      </c>
      <c r="I32" s="12">
        <f>I96</f>
        <v>0.05</v>
      </c>
      <c r="J32" s="12">
        <f>J96</f>
        <v>0.05</v>
      </c>
      <c r="K32" s="12">
        <f>K96</f>
        <v>0.05</v>
      </c>
      <c r="L32" s="12">
        <f>L96</f>
        <v>0.05</v>
      </c>
    </row>
    <row r="33" spans="1:12">
      <c r="A33" s="40" t="s">
        <v>5</v>
      </c>
      <c r="B33" s="9" t="s">
        <v>3</v>
      </c>
      <c r="C33" s="10">
        <f>SUM(C34:C38)+C40+C41</f>
        <v>6.37</v>
      </c>
      <c r="D33" s="10">
        <f t="shared" ref="D33:F33" si="17">SUM(D34:D38)+D40+D41</f>
        <v>6.37</v>
      </c>
      <c r="E33" s="10">
        <f t="shared" si="17"/>
        <v>6.3500000000000005</v>
      </c>
      <c r="F33" s="10">
        <f t="shared" si="17"/>
        <v>6.3500000000000005</v>
      </c>
      <c r="G33" s="16">
        <f>SUM(G34:G38)+G40+G41</f>
        <v>6.1599999999999993</v>
      </c>
      <c r="H33" s="16">
        <f>SUM(H34:H38)+H40+H41</f>
        <v>6.1599999999999993</v>
      </c>
      <c r="I33" s="10">
        <f>SUM(I34:I38)+I40+I41</f>
        <v>5.87</v>
      </c>
      <c r="J33" s="10">
        <f t="shared" ref="J33:L33" si="18">SUM(J34:J38)+J40+J41</f>
        <v>5.87</v>
      </c>
      <c r="K33" s="10">
        <f t="shared" si="18"/>
        <v>4.76</v>
      </c>
      <c r="L33" s="10">
        <f t="shared" si="18"/>
        <v>4.76</v>
      </c>
    </row>
    <row r="34" spans="1:12" ht="102">
      <c r="A34" s="39" t="s">
        <v>71</v>
      </c>
      <c r="B34" s="4" t="s">
        <v>135</v>
      </c>
      <c r="C34" s="12">
        <f>C98</f>
        <v>0.89</v>
      </c>
      <c r="D34" s="12">
        <f t="shared" si="5"/>
        <v>0.89</v>
      </c>
      <c r="E34" s="12">
        <f>E98</f>
        <v>0.89</v>
      </c>
      <c r="F34" s="12">
        <f>F98</f>
        <v>0.89</v>
      </c>
      <c r="G34" s="17">
        <f t="shared" ref="C34:L41" si="19">G98</f>
        <v>0.72</v>
      </c>
      <c r="H34" s="17">
        <f t="shared" si="19"/>
        <v>0.72</v>
      </c>
      <c r="I34" s="12">
        <f t="shared" si="19"/>
        <v>0.72</v>
      </c>
      <c r="J34" s="12">
        <f t="shared" si="19"/>
        <v>0.72</v>
      </c>
      <c r="K34" s="12">
        <f t="shared" si="19"/>
        <v>0.61</v>
      </c>
      <c r="L34" s="12">
        <f t="shared" si="19"/>
        <v>0.61</v>
      </c>
    </row>
    <row r="35" spans="1:12">
      <c r="A35" s="39" t="s">
        <v>72</v>
      </c>
      <c r="B35" s="5" t="s">
        <v>4</v>
      </c>
      <c r="C35" s="12">
        <f t="shared" si="19"/>
        <v>2.0499999999999998</v>
      </c>
      <c r="D35" s="12">
        <f t="shared" si="5"/>
        <v>2.0499999999999998</v>
      </c>
      <c r="E35" s="12">
        <f t="shared" si="19"/>
        <v>2.0499999999999998</v>
      </c>
      <c r="F35" s="12">
        <f t="shared" si="19"/>
        <v>2.0499999999999998</v>
      </c>
      <c r="G35" s="17">
        <f t="shared" si="19"/>
        <v>2.0499999999999998</v>
      </c>
      <c r="H35" s="17">
        <f t="shared" si="19"/>
        <v>2.0499999999999998</v>
      </c>
      <c r="I35" s="12">
        <f t="shared" si="19"/>
        <v>2.0499999999999998</v>
      </c>
      <c r="J35" s="12">
        <f t="shared" si="19"/>
        <v>2.0499999999999998</v>
      </c>
      <c r="K35" s="12">
        <f t="shared" si="19"/>
        <v>2.0499999999999998</v>
      </c>
      <c r="L35" s="12">
        <f t="shared" si="19"/>
        <v>2.0499999999999998</v>
      </c>
    </row>
    <row r="36" spans="1:12" ht="13.5" customHeight="1">
      <c r="A36" s="39" t="s">
        <v>51</v>
      </c>
      <c r="B36" s="4" t="s">
        <v>69</v>
      </c>
      <c r="C36" s="12">
        <f>C100</f>
        <v>0.44</v>
      </c>
      <c r="D36" s="12">
        <f t="shared" si="5"/>
        <v>0.44</v>
      </c>
      <c r="E36" s="12">
        <f t="shared" si="19"/>
        <v>0.42</v>
      </c>
      <c r="F36" s="12">
        <f t="shared" si="19"/>
        <v>0.42</v>
      </c>
      <c r="G36" s="17">
        <f t="shared" si="19"/>
        <v>0.4</v>
      </c>
      <c r="H36" s="17">
        <f t="shared" si="19"/>
        <v>0.4</v>
      </c>
      <c r="I36" s="12">
        <f t="shared" si="19"/>
        <v>0.43</v>
      </c>
      <c r="J36" s="12">
        <f t="shared" si="19"/>
        <v>0.43</v>
      </c>
      <c r="K36" s="12">
        <f t="shared" si="19"/>
        <v>0.37</v>
      </c>
      <c r="L36" s="12">
        <f t="shared" si="19"/>
        <v>0.37</v>
      </c>
    </row>
    <row r="37" spans="1:12">
      <c r="A37" s="39" t="s">
        <v>73</v>
      </c>
      <c r="B37" s="29" t="s">
        <v>70</v>
      </c>
      <c r="C37" s="12">
        <f t="shared" si="19"/>
        <v>1.79</v>
      </c>
      <c r="D37" s="12">
        <f t="shared" si="5"/>
        <v>1.79</v>
      </c>
      <c r="E37" s="12">
        <f t="shared" si="19"/>
        <v>1.79</v>
      </c>
      <c r="F37" s="12">
        <f t="shared" si="19"/>
        <v>1.79</v>
      </c>
      <c r="G37" s="17">
        <f t="shared" si="19"/>
        <v>1.79</v>
      </c>
      <c r="H37" s="17">
        <f t="shared" si="19"/>
        <v>1.79</v>
      </c>
      <c r="I37" s="12">
        <f t="shared" si="19"/>
        <v>1.47</v>
      </c>
      <c r="J37" s="12">
        <f t="shared" si="19"/>
        <v>1.47</v>
      </c>
      <c r="K37" s="12">
        <f t="shared" si="19"/>
        <v>0.53</v>
      </c>
      <c r="L37" s="12">
        <f t="shared" si="19"/>
        <v>0.53</v>
      </c>
    </row>
    <row r="38" spans="1:12">
      <c r="A38" s="11" t="s">
        <v>24</v>
      </c>
      <c r="B38" s="6" t="s">
        <v>7</v>
      </c>
      <c r="C38" s="12">
        <f t="shared" si="19"/>
        <v>0.74</v>
      </c>
      <c r="D38" s="12">
        <f t="shared" si="5"/>
        <v>0.74</v>
      </c>
      <c r="E38" s="12">
        <f t="shared" si="19"/>
        <v>0.74</v>
      </c>
      <c r="F38" s="12">
        <f t="shared" si="19"/>
        <v>0.74</v>
      </c>
      <c r="G38" s="17">
        <f t="shared" si="19"/>
        <v>0.74</v>
      </c>
      <c r="H38" s="17">
        <f t="shared" si="19"/>
        <v>0.74</v>
      </c>
      <c r="I38" s="12">
        <f t="shared" si="19"/>
        <v>0.74</v>
      </c>
      <c r="J38" s="12">
        <f t="shared" si="19"/>
        <v>0.74</v>
      </c>
      <c r="K38" s="12">
        <f t="shared" si="19"/>
        <v>0.74</v>
      </c>
      <c r="L38" s="12">
        <f t="shared" si="19"/>
        <v>0.74</v>
      </c>
    </row>
    <row r="39" spans="1:12">
      <c r="A39" s="11" t="s">
        <v>25</v>
      </c>
      <c r="B39" s="23" t="s">
        <v>78</v>
      </c>
      <c r="C39" s="24">
        <f t="shared" si="19"/>
        <v>0.19</v>
      </c>
      <c r="D39" s="12">
        <f t="shared" si="5"/>
        <v>0.19</v>
      </c>
      <c r="E39" s="24">
        <f t="shared" si="19"/>
        <v>0.19</v>
      </c>
      <c r="F39" s="24">
        <f t="shared" si="19"/>
        <v>0.19</v>
      </c>
      <c r="G39" s="25">
        <f t="shared" si="19"/>
        <v>0.19</v>
      </c>
      <c r="H39" s="25">
        <f t="shared" si="19"/>
        <v>0.19</v>
      </c>
      <c r="I39" s="24">
        <f t="shared" si="19"/>
        <v>0.19</v>
      </c>
      <c r="J39" s="24">
        <f t="shared" si="19"/>
        <v>0.19</v>
      </c>
      <c r="K39" s="24">
        <f t="shared" si="19"/>
        <v>0.19</v>
      </c>
      <c r="L39" s="24">
        <f t="shared" si="19"/>
        <v>0.19</v>
      </c>
    </row>
    <row r="40" spans="1:12">
      <c r="A40" s="11" t="s">
        <v>74</v>
      </c>
      <c r="B40" s="6" t="s">
        <v>41</v>
      </c>
      <c r="C40" s="12">
        <f t="shared" si="19"/>
        <v>0.22</v>
      </c>
      <c r="D40" s="12">
        <f t="shared" si="5"/>
        <v>0.22</v>
      </c>
      <c r="E40" s="12">
        <f t="shared" si="19"/>
        <v>0.22</v>
      </c>
      <c r="F40" s="12">
        <f t="shared" si="19"/>
        <v>0.22</v>
      </c>
      <c r="G40" s="17">
        <f t="shared" si="19"/>
        <v>0.22</v>
      </c>
      <c r="H40" s="17">
        <f t="shared" si="19"/>
        <v>0.22</v>
      </c>
      <c r="I40" s="12">
        <f t="shared" si="19"/>
        <v>0.22</v>
      </c>
      <c r="J40" s="12">
        <f t="shared" si="19"/>
        <v>0.22</v>
      </c>
      <c r="K40" s="12">
        <f t="shared" si="19"/>
        <v>0.22</v>
      </c>
      <c r="L40" s="12">
        <f t="shared" si="19"/>
        <v>0.22</v>
      </c>
    </row>
    <row r="41" spans="1:12" s="66" customFormat="1">
      <c r="A41" s="30" t="s">
        <v>124</v>
      </c>
      <c r="B41" s="6" t="s">
        <v>125</v>
      </c>
      <c r="C41" s="13">
        <f t="shared" si="19"/>
        <v>0.24</v>
      </c>
      <c r="D41" s="13">
        <f t="shared" si="5"/>
        <v>0.24</v>
      </c>
      <c r="E41" s="13">
        <f t="shared" si="19"/>
        <v>0.24</v>
      </c>
      <c r="F41" s="13">
        <f t="shared" si="19"/>
        <v>0.24</v>
      </c>
      <c r="G41" s="32">
        <f t="shared" si="19"/>
        <v>0.24</v>
      </c>
      <c r="H41" s="32">
        <f t="shared" si="19"/>
        <v>0.24</v>
      </c>
      <c r="I41" s="13">
        <f t="shared" si="19"/>
        <v>0.24</v>
      </c>
      <c r="J41" s="13">
        <f t="shared" si="19"/>
        <v>0.24</v>
      </c>
      <c r="K41" s="13">
        <f t="shared" si="19"/>
        <v>0.24</v>
      </c>
      <c r="L41" s="13">
        <f t="shared" si="19"/>
        <v>0.24</v>
      </c>
    </row>
    <row r="42" spans="1:12">
      <c r="A42" s="52" t="s">
        <v>52</v>
      </c>
      <c r="B42" s="9" t="s">
        <v>11</v>
      </c>
      <c r="C42" s="10">
        <f t="shared" ref="C42:L42" si="20">C8+C13+C18+C33+C23</f>
        <v>17.600000000000001</v>
      </c>
      <c r="D42" s="10">
        <f t="shared" si="20"/>
        <v>17.600000000000001</v>
      </c>
      <c r="E42" s="10">
        <f t="shared" si="20"/>
        <v>16.53</v>
      </c>
      <c r="F42" s="10">
        <f t="shared" si="20"/>
        <v>16.53</v>
      </c>
      <c r="G42" s="16">
        <f t="shared" si="20"/>
        <v>16.05</v>
      </c>
      <c r="H42" s="16">
        <f t="shared" si="20"/>
        <v>16.05</v>
      </c>
      <c r="I42" s="10">
        <f t="shared" si="20"/>
        <v>16.500000000000004</v>
      </c>
      <c r="J42" s="10">
        <f t="shared" si="20"/>
        <v>16.500000000000004</v>
      </c>
      <c r="K42" s="10">
        <f t="shared" si="20"/>
        <v>14.244343515497448</v>
      </c>
      <c r="L42" s="10">
        <f t="shared" si="20"/>
        <v>14.244343515497448</v>
      </c>
    </row>
    <row r="43" spans="1:12" s="3" customFormat="1">
      <c r="A43" s="52" t="s">
        <v>53</v>
      </c>
      <c r="B43" s="9" t="s">
        <v>19</v>
      </c>
      <c r="C43" s="10">
        <f t="shared" ref="C43:L43" si="21">C107+C134</f>
        <v>1.94</v>
      </c>
      <c r="D43" s="10">
        <f t="shared" si="21"/>
        <v>1.94</v>
      </c>
      <c r="E43" s="10">
        <f t="shared" si="21"/>
        <v>1.94</v>
      </c>
      <c r="F43" s="10">
        <f t="shared" si="21"/>
        <v>1.94</v>
      </c>
      <c r="G43" s="16">
        <f t="shared" si="21"/>
        <v>1.94</v>
      </c>
      <c r="H43" s="16">
        <f t="shared" si="21"/>
        <v>1.94</v>
      </c>
      <c r="I43" s="10">
        <f t="shared" si="21"/>
        <v>2.06</v>
      </c>
      <c r="J43" s="10">
        <f t="shared" si="21"/>
        <v>2.06</v>
      </c>
      <c r="K43" s="10">
        <f t="shared" si="21"/>
        <v>0.94000000000000006</v>
      </c>
      <c r="L43" s="10">
        <f t="shared" si="21"/>
        <v>0.94000000000000006</v>
      </c>
    </row>
    <row r="44" spans="1:12">
      <c r="A44" s="11" t="s">
        <v>54</v>
      </c>
      <c r="B44" s="4" t="s">
        <v>105</v>
      </c>
      <c r="C44" s="12">
        <f>C108+C135</f>
        <v>0.98</v>
      </c>
      <c r="D44" s="12">
        <f>C44</f>
        <v>0.98</v>
      </c>
      <c r="E44" s="12">
        <f t="shared" ref="E44:L45" si="22">E108+E135</f>
        <v>0.98</v>
      </c>
      <c r="F44" s="12">
        <f t="shared" si="22"/>
        <v>0.98</v>
      </c>
      <c r="G44" s="17">
        <f t="shared" si="22"/>
        <v>0.98</v>
      </c>
      <c r="H44" s="17">
        <f t="shared" si="22"/>
        <v>0.98</v>
      </c>
      <c r="I44" s="12">
        <f t="shared" si="22"/>
        <v>0.98</v>
      </c>
      <c r="J44" s="12">
        <f t="shared" si="22"/>
        <v>0.98</v>
      </c>
      <c r="K44" s="12">
        <f t="shared" si="22"/>
        <v>0.48</v>
      </c>
      <c r="L44" s="12">
        <f t="shared" si="22"/>
        <v>0.48</v>
      </c>
    </row>
    <row r="45" spans="1:12">
      <c r="A45" s="11" t="s">
        <v>55</v>
      </c>
      <c r="B45" s="4" t="s">
        <v>107</v>
      </c>
      <c r="C45" s="12">
        <f>C109+C136</f>
        <v>0.51</v>
      </c>
      <c r="D45" s="12">
        <f>C45</f>
        <v>0.51</v>
      </c>
      <c r="E45" s="12">
        <f t="shared" si="22"/>
        <v>0.51</v>
      </c>
      <c r="F45" s="12">
        <f t="shared" si="22"/>
        <v>0.51</v>
      </c>
      <c r="G45" s="17">
        <f t="shared" si="22"/>
        <v>0.51</v>
      </c>
      <c r="H45" s="17">
        <f t="shared" si="22"/>
        <v>0.51</v>
      </c>
      <c r="I45" s="12">
        <f t="shared" si="22"/>
        <v>0.63</v>
      </c>
      <c r="J45" s="12">
        <f t="shared" si="22"/>
        <v>0.63</v>
      </c>
      <c r="K45" s="12">
        <f t="shared" si="22"/>
        <v>0.22999999999999998</v>
      </c>
      <c r="L45" s="12">
        <f t="shared" si="22"/>
        <v>0.22999999999999998</v>
      </c>
    </row>
    <row r="46" spans="1:12">
      <c r="A46" s="11" t="s">
        <v>106</v>
      </c>
      <c r="B46" s="4" t="s">
        <v>108</v>
      </c>
      <c r="C46" s="12">
        <f>C110</f>
        <v>0.45</v>
      </c>
      <c r="D46" s="12">
        <f>C46</f>
        <v>0.45</v>
      </c>
      <c r="E46" s="12">
        <f t="shared" ref="E46:L46" si="23">E110</f>
        <v>0.45</v>
      </c>
      <c r="F46" s="12">
        <f t="shared" si="23"/>
        <v>0.45</v>
      </c>
      <c r="G46" s="17">
        <f t="shared" si="23"/>
        <v>0.45</v>
      </c>
      <c r="H46" s="17">
        <f t="shared" si="23"/>
        <v>0.45</v>
      </c>
      <c r="I46" s="12">
        <f t="shared" si="23"/>
        <v>0.45</v>
      </c>
      <c r="J46" s="12">
        <f t="shared" si="23"/>
        <v>0.45</v>
      </c>
      <c r="K46" s="12">
        <f t="shared" si="23"/>
        <v>0.23</v>
      </c>
      <c r="L46" s="12">
        <f t="shared" si="23"/>
        <v>0.23</v>
      </c>
    </row>
    <row r="47" spans="1:12">
      <c r="A47" s="52" t="s">
        <v>80</v>
      </c>
      <c r="B47" s="9" t="s">
        <v>8</v>
      </c>
      <c r="C47" s="10">
        <f t="shared" ref="C47:L47" si="24">C42+C43</f>
        <v>19.540000000000003</v>
      </c>
      <c r="D47" s="10">
        <f t="shared" si="24"/>
        <v>19.540000000000003</v>
      </c>
      <c r="E47" s="10">
        <f t="shared" si="24"/>
        <v>18.470000000000002</v>
      </c>
      <c r="F47" s="10">
        <f t="shared" si="24"/>
        <v>18.470000000000002</v>
      </c>
      <c r="G47" s="16">
        <f t="shared" si="24"/>
        <v>17.990000000000002</v>
      </c>
      <c r="H47" s="16">
        <f t="shared" si="24"/>
        <v>17.990000000000002</v>
      </c>
      <c r="I47" s="10">
        <f t="shared" si="24"/>
        <v>18.560000000000002</v>
      </c>
      <c r="J47" s="10">
        <f t="shared" si="24"/>
        <v>18.560000000000002</v>
      </c>
      <c r="K47" s="10">
        <f t="shared" si="24"/>
        <v>15.184343515497448</v>
      </c>
      <c r="L47" s="10">
        <f t="shared" si="24"/>
        <v>15.184343515497448</v>
      </c>
    </row>
    <row r="48" spans="1:12">
      <c r="A48" s="11" t="s">
        <v>81</v>
      </c>
      <c r="B48" s="4" t="s">
        <v>92</v>
      </c>
      <c r="C48" s="12">
        <f t="shared" ref="C48:L48" si="25">C112+C138</f>
        <v>0.4835000000000001</v>
      </c>
      <c r="D48" s="12">
        <f t="shared" si="25"/>
        <v>0.4835000000000001</v>
      </c>
      <c r="E48" s="12">
        <f t="shared" si="25"/>
        <v>0.56150000000000011</v>
      </c>
      <c r="F48" s="12">
        <f t="shared" si="25"/>
        <v>0.56150000000000011</v>
      </c>
      <c r="G48" s="17">
        <f t="shared" si="25"/>
        <v>0.29009999999999997</v>
      </c>
      <c r="H48" s="17">
        <f t="shared" si="25"/>
        <v>0.29009999999999997</v>
      </c>
      <c r="I48" s="12">
        <f t="shared" si="25"/>
        <v>0.3488</v>
      </c>
      <c r="J48" s="12">
        <f t="shared" si="25"/>
        <v>0.3488</v>
      </c>
      <c r="K48" s="12">
        <f t="shared" si="25"/>
        <v>0.25393030546492346</v>
      </c>
      <c r="L48" s="12">
        <f t="shared" si="25"/>
        <v>0.25393030546492346</v>
      </c>
    </row>
    <row r="49" spans="1:12">
      <c r="A49" s="52" t="s">
        <v>82</v>
      </c>
      <c r="B49" s="9" t="s">
        <v>12</v>
      </c>
      <c r="C49" s="10">
        <f t="shared" ref="C49:L49" si="26">C47+C48</f>
        <v>20.023500000000002</v>
      </c>
      <c r="D49" s="10">
        <f t="shared" si="26"/>
        <v>20.023500000000002</v>
      </c>
      <c r="E49" s="10">
        <f t="shared" si="26"/>
        <v>19.031500000000001</v>
      </c>
      <c r="F49" s="10">
        <f t="shared" si="26"/>
        <v>19.031500000000001</v>
      </c>
      <c r="G49" s="16">
        <f t="shared" si="26"/>
        <v>18.280100000000001</v>
      </c>
      <c r="H49" s="16">
        <f t="shared" si="26"/>
        <v>18.280100000000001</v>
      </c>
      <c r="I49" s="10">
        <f t="shared" si="26"/>
        <v>18.908800000000003</v>
      </c>
      <c r="J49" s="10">
        <f t="shared" si="26"/>
        <v>18.908800000000003</v>
      </c>
      <c r="K49" s="10">
        <f t="shared" si="26"/>
        <v>15.438273820962371</v>
      </c>
      <c r="L49" s="10">
        <f t="shared" si="26"/>
        <v>15.438273820962371</v>
      </c>
    </row>
    <row r="50" spans="1:12">
      <c r="A50" s="11" t="s">
        <v>83</v>
      </c>
      <c r="B50" s="4" t="s">
        <v>123</v>
      </c>
      <c r="C50" s="12">
        <v>4.0047000000000006</v>
      </c>
      <c r="D50" s="15">
        <v>4.0047000000000006</v>
      </c>
      <c r="E50" s="15">
        <v>3.8063000000000002</v>
      </c>
      <c r="F50" s="15">
        <v>3.8063000000000002</v>
      </c>
      <c r="G50" s="17">
        <v>3.6560199999999998</v>
      </c>
      <c r="H50" s="17">
        <v>3.6560199999999998</v>
      </c>
      <c r="I50" s="15">
        <v>3.7817600000000002</v>
      </c>
      <c r="J50" s="15">
        <v>3.7817600000000002</v>
      </c>
      <c r="K50" s="15">
        <v>3.0876547641924743</v>
      </c>
      <c r="L50" s="15">
        <v>3.0876547641924743</v>
      </c>
    </row>
    <row r="51" spans="1:12" ht="25.5">
      <c r="A51" s="52" t="s">
        <v>84</v>
      </c>
      <c r="B51" s="9" t="s">
        <v>113</v>
      </c>
      <c r="C51" s="33">
        <f t="shared" ref="C51:L51" si="27">C49+C50</f>
        <v>24.028200000000002</v>
      </c>
      <c r="D51" s="33">
        <f t="shared" si="27"/>
        <v>24.028200000000002</v>
      </c>
      <c r="E51" s="33">
        <f t="shared" si="27"/>
        <v>22.837800000000001</v>
      </c>
      <c r="F51" s="33">
        <f t="shared" si="27"/>
        <v>22.837800000000001</v>
      </c>
      <c r="G51" s="33">
        <f t="shared" si="27"/>
        <v>21.936120000000003</v>
      </c>
      <c r="H51" s="33">
        <f t="shared" si="27"/>
        <v>21.936120000000003</v>
      </c>
      <c r="I51" s="33">
        <f t="shared" si="27"/>
        <v>22.690560000000005</v>
      </c>
      <c r="J51" s="33">
        <f t="shared" si="27"/>
        <v>22.690560000000005</v>
      </c>
      <c r="K51" s="33">
        <f t="shared" si="27"/>
        <v>18.525928585154844</v>
      </c>
      <c r="L51" s="33">
        <f t="shared" si="27"/>
        <v>18.525928585154844</v>
      </c>
    </row>
    <row r="52" spans="1:12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</row>
    <row r="53" spans="1:12" ht="14.25">
      <c r="A53" s="36" t="s">
        <v>112</v>
      </c>
      <c r="B53" s="37" t="s">
        <v>130</v>
      </c>
      <c r="C53" s="21">
        <v>1.46</v>
      </c>
      <c r="D53" s="21">
        <v>1.46</v>
      </c>
      <c r="E53" s="21">
        <v>1.46</v>
      </c>
      <c r="F53" s="21">
        <v>1.46</v>
      </c>
      <c r="G53" s="21">
        <v>1.46</v>
      </c>
      <c r="H53" s="21">
        <v>1.46</v>
      </c>
      <c r="I53" s="21">
        <v>1.46</v>
      </c>
      <c r="J53" s="21">
        <v>1.46</v>
      </c>
      <c r="K53" s="21">
        <v>1.46</v>
      </c>
      <c r="L53" s="21">
        <v>1.46</v>
      </c>
    </row>
    <row r="54" spans="1:12" ht="28.5">
      <c r="A54" s="44" t="s">
        <v>96</v>
      </c>
      <c r="B54" s="37" t="s">
        <v>129</v>
      </c>
      <c r="C54" s="21">
        <v>6.06</v>
      </c>
      <c r="D54" s="21">
        <v>6.06</v>
      </c>
      <c r="E54" s="21">
        <v>6.06</v>
      </c>
      <c r="F54" s="21">
        <v>6.06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</row>
    <row r="55" spans="1:12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</row>
    <row r="56" spans="1:12" ht="21.75" customHeight="1">
      <c r="A56" s="80" t="s">
        <v>118</v>
      </c>
      <c r="B56" s="81"/>
      <c r="C56" s="46">
        <f t="shared" ref="C56:L56" si="28">C51+C53+C54</f>
        <v>31.548200000000001</v>
      </c>
      <c r="D56" s="46">
        <f t="shared" si="28"/>
        <v>31.548200000000001</v>
      </c>
      <c r="E56" s="46">
        <f t="shared" si="28"/>
        <v>30.357800000000001</v>
      </c>
      <c r="F56" s="46">
        <f t="shared" si="28"/>
        <v>30.357800000000001</v>
      </c>
      <c r="G56" s="46">
        <f t="shared" si="28"/>
        <v>23.396120000000003</v>
      </c>
      <c r="H56" s="46">
        <f t="shared" si="28"/>
        <v>23.396120000000003</v>
      </c>
      <c r="I56" s="46">
        <f t="shared" si="28"/>
        <v>24.150560000000006</v>
      </c>
      <c r="J56" s="46">
        <f t="shared" si="28"/>
        <v>24.150560000000006</v>
      </c>
      <c r="K56" s="46">
        <f t="shared" si="28"/>
        <v>19.985928585154845</v>
      </c>
      <c r="L56" s="46">
        <f t="shared" si="28"/>
        <v>19.985928585154845</v>
      </c>
    </row>
    <row r="57" spans="1:12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</row>
    <row r="58" spans="1:12" ht="14.25">
      <c r="A58" s="36" t="s">
        <v>97</v>
      </c>
      <c r="B58" s="43" t="s">
        <v>128</v>
      </c>
      <c r="C58" s="21">
        <f>SUM(C59:C61)</f>
        <v>1.91</v>
      </c>
      <c r="D58" s="21">
        <f t="shared" ref="D58:L58" si="29">SUM(D59:D61)</f>
        <v>1.45</v>
      </c>
      <c r="E58" s="21">
        <f t="shared" si="29"/>
        <v>1.89</v>
      </c>
      <c r="F58" s="21">
        <f t="shared" si="29"/>
        <v>1.43</v>
      </c>
      <c r="G58" s="21">
        <f t="shared" si="29"/>
        <v>0.73</v>
      </c>
      <c r="H58" s="21">
        <f t="shared" si="29"/>
        <v>0.58000000000000007</v>
      </c>
      <c r="I58" s="21">
        <f t="shared" si="29"/>
        <v>0.47</v>
      </c>
      <c r="J58" s="21">
        <f t="shared" si="29"/>
        <v>0.35</v>
      </c>
      <c r="K58" s="21">
        <f t="shared" si="29"/>
        <v>0.41000000000000003</v>
      </c>
      <c r="L58" s="21">
        <f t="shared" si="29"/>
        <v>0.32</v>
      </c>
    </row>
    <row r="59" spans="1:12" ht="15">
      <c r="A59" s="41" t="s">
        <v>119</v>
      </c>
      <c r="B59" s="42" t="s">
        <v>79</v>
      </c>
      <c r="C59" s="13">
        <v>0.06</v>
      </c>
      <c r="D59" s="15">
        <v>0.06</v>
      </c>
      <c r="E59" s="15">
        <v>0.05</v>
      </c>
      <c r="F59" s="15">
        <v>0.05</v>
      </c>
      <c r="G59" s="15">
        <v>0.04</v>
      </c>
      <c r="H59" s="15">
        <v>0.04</v>
      </c>
      <c r="I59" s="15">
        <v>0.04</v>
      </c>
      <c r="J59" s="15">
        <v>0.04</v>
      </c>
      <c r="K59" s="15">
        <v>7.0000000000000007E-2</v>
      </c>
      <c r="L59" s="15">
        <v>7.0000000000000007E-2</v>
      </c>
    </row>
    <row r="60" spans="1:12" ht="15">
      <c r="A60" s="41" t="s">
        <v>120</v>
      </c>
      <c r="B60" s="42" t="s">
        <v>77</v>
      </c>
      <c r="C60" s="13">
        <v>0.2</v>
      </c>
      <c r="D60" s="15">
        <v>0.2</v>
      </c>
      <c r="E60" s="15">
        <v>0.17</v>
      </c>
      <c r="F60" s="15">
        <v>0.17</v>
      </c>
      <c r="G60" s="15">
        <v>0.15</v>
      </c>
      <c r="H60" s="15">
        <v>0.15</v>
      </c>
      <c r="I60" s="15">
        <v>0</v>
      </c>
      <c r="J60" s="15">
        <v>0</v>
      </c>
      <c r="K60" s="15">
        <v>0</v>
      </c>
      <c r="L60" s="15">
        <v>0</v>
      </c>
    </row>
    <row r="61" spans="1:12" ht="15">
      <c r="A61" s="41" t="s">
        <v>121</v>
      </c>
      <c r="B61" s="42" t="s">
        <v>111</v>
      </c>
      <c r="C61" s="13">
        <v>1.65</v>
      </c>
      <c r="D61" s="15">
        <v>1.19</v>
      </c>
      <c r="E61" s="15">
        <v>1.67</v>
      </c>
      <c r="F61" s="15">
        <v>1.21</v>
      </c>
      <c r="G61" s="15">
        <v>0.54</v>
      </c>
      <c r="H61" s="15">
        <v>0.39</v>
      </c>
      <c r="I61" s="15">
        <v>0.43</v>
      </c>
      <c r="J61" s="15">
        <v>0.31</v>
      </c>
      <c r="K61" s="15">
        <v>0.34</v>
      </c>
      <c r="L61" s="15">
        <v>0.25</v>
      </c>
    </row>
    <row r="62" spans="1:12" ht="15">
      <c r="A62" s="41"/>
      <c r="B62" s="42"/>
      <c r="C62" s="21"/>
      <c r="D62" s="21"/>
      <c r="E62" s="21"/>
      <c r="F62" s="21"/>
      <c r="G62" s="21"/>
      <c r="H62" s="21"/>
      <c r="I62" s="21"/>
      <c r="J62" s="21"/>
      <c r="K62" s="21"/>
      <c r="L62" s="21"/>
    </row>
    <row r="63" spans="1:12" s="61" customFormat="1" ht="25.5" customHeight="1">
      <c r="A63" s="83" t="s">
        <v>122</v>
      </c>
      <c r="B63" s="84"/>
      <c r="C63" s="60">
        <f t="shared" ref="C63:L63" si="30">C56+C58</f>
        <v>33.458199999999998</v>
      </c>
      <c r="D63" s="60">
        <f t="shared" si="30"/>
        <v>32.998200000000004</v>
      </c>
      <c r="E63" s="60">
        <f t="shared" si="30"/>
        <v>32.247799999999998</v>
      </c>
      <c r="F63" s="60">
        <f t="shared" si="30"/>
        <v>31.787800000000001</v>
      </c>
      <c r="G63" s="60">
        <f t="shared" si="30"/>
        <v>24.126120000000004</v>
      </c>
      <c r="H63" s="60">
        <f t="shared" si="30"/>
        <v>23.976120000000002</v>
      </c>
      <c r="I63" s="60">
        <f t="shared" si="30"/>
        <v>24.620560000000005</v>
      </c>
      <c r="J63" s="60">
        <f t="shared" si="30"/>
        <v>24.500560000000007</v>
      </c>
      <c r="K63" s="60">
        <f t="shared" si="30"/>
        <v>20.395928585154845</v>
      </c>
      <c r="L63" s="60">
        <f t="shared" si="30"/>
        <v>20.305928585154845</v>
      </c>
    </row>
    <row r="64" spans="1:12" ht="15">
      <c r="A64" s="41"/>
      <c r="B64" s="42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3">
      <c r="B65" s="22"/>
      <c r="C65" s="26"/>
      <c r="D65" s="26"/>
      <c r="E65" s="26"/>
      <c r="F65" s="26"/>
      <c r="G65" s="27"/>
      <c r="H65" s="27"/>
      <c r="I65" s="2"/>
      <c r="J65" s="2"/>
      <c r="K65" s="2"/>
      <c r="L65" s="2"/>
    </row>
    <row r="66" spans="1:13" ht="14.25">
      <c r="A66" s="70" t="s">
        <v>29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47"/>
    </row>
    <row r="67" spans="1:13" ht="14.25">
      <c r="A67" s="71" t="s">
        <v>133</v>
      </c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48"/>
    </row>
    <row r="69" spans="1:13" ht="12.75" customHeight="1">
      <c r="A69" s="72" t="s">
        <v>86</v>
      </c>
      <c r="B69" s="73" t="s">
        <v>57</v>
      </c>
      <c r="C69" s="74" t="s">
        <v>13</v>
      </c>
      <c r="D69" s="74"/>
      <c r="E69" s="74"/>
      <c r="F69" s="74"/>
      <c r="G69" s="74"/>
      <c r="H69" s="74"/>
      <c r="I69" s="74"/>
      <c r="J69" s="74"/>
      <c r="K69" s="74"/>
      <c r="L69" s="74"/>
    </row>
    <row r="70" spans="1:13" ht="137.25" customHeight="1">
      <c r="A70" s="73"/>
      <c r="B70" s="74"/>
      <c r="C70" s="73" t="s">
        <v>14</v>
      </c>
      <c r="D70" s="73"/>
      <c r="E70" s="73" t="s">
        <v>15</v>
      </c>
      <c r="F70" s="73"/>
      <c r="G70" s="85" t="s">
        <v>16</v>
      </c>
      <c r="H70" s="85"/>
      <c r="I70" s="73" t="s">
        <v>17</v>
      </c>
      <c r="J70" s="73"/>
      <c r="K70" s="73" t="s">
        <v>18</v>
      </c>
      <c r="L70" s="73"/>
    </row>
    <row r="71" spans="1:13" ht="30" customHeight="1">
      <c r="A71" s="54"/>
      <c r="B71" s="50"/>
      <c r="C71" s="49" t="s">
        <v>109</v>
      </c>
      <c r="D71" s="49" t="s">
        <v>110</v>
      </c>
      <c r="E71" s="49" t="s">
        <v>109</v>
      </c>
      <c r="F71" s="49" t="s">
        <v>110</v>
      </c>
      <c r="G71" s="51" t="s">
        <v>109</v>
      </c>
      <c r="H71" s="51" t="s">
        <v>110</v>
      </c>
      <c r="I71" s="49" t="s">
        <v>109</v>
      </c>
      <c r="J71" s="49" t="s">
        <v>110</v>
      </c>
      <c r="K71" s="49" t="s">
        <v>109</v>
      </c>
      <c r="L71" s="49" t="s">
        <v>110</v>
      </c>
    </row>
    <row r="72" spans="1:13" ht="25.5">
      <c r="A72" s="45">
        <v>1</v>
      </c>
      <c r="B72" s="9" t="s">
        <v>104</v>
      </c>
      <c r="C72" s="10">
        <f>SUM(C73:C76)</f>
        <v>0.36000000000000004</v>
      </c>
      <c r="D72" s="10">
        <f t="shared" ref="D72:L72" si="31">SUM(D73:D76)</f>
        <v>0.36000000000000004</v>
      </c>
      <c r="E72" s="10">
        <f t="shared" si="31"/>
        <v>0.36000000000000004</v>
      </c>
      <c r="F72" s="10">
        <f t="shared" si="31"/>
        <v>0.36000000000000004</v>
      </c>
      <c r="G72" s="31">
        <f t="shared" si="31"/>
        <v>0.36000000000000004</v>
      </c>
      <c r="H72" s="31">
        <f t="shared" si="31"/>
        <v>0.36000000000000004</v>
      </c>
      <c r="I72" s="10">
        <f t="shared" si="31"/>
        <v>0.36000000000000004</v>
      </c>
      <c r="J72" s="10">
        <f t="shared" si="31"/>
        <v>0.36000000000000004</v>
      </c>
      <c r="K72" s="21">
        <f t="shared" si="31"/>
        <v>0.36000000000000004</v>
      </c>
      <c r="L72" s="21">
        <f t="shared" si="31"/>
        <v>0.36000000000000004</v>
      </c>
      <c r="M72" s="28"/>
    </row>
    <row r="73" spans="1:13" ht="25.5">
      <c r="A73" s="30" t="s">
        <v>87</v>
      </c>
      <c r="B73" s="4" t="s">
        <v>58</v>
      </c>
      <c r="C73" s="15">
        <v>0.22</v>
      </c>
      <c r="D73" s="15">
        <v>0.22</v>
      </c>
      <c r="E73" s="57">
        <v>0.22</v>
      </c>
      <c r="F73" s="57">
        <v>0.22</v>
      </c>
      <c r="G73" s="59">
        <v>0.22</v>
      </c>
      <c r="H73" s="64">
        <v>0.22</v>
      </c>
      <c r="I73" s="57">
        <v>0.22</v>
      </c>
      <c r="J73" s="57">
        <v>0.22</v>
      </c>
      <c r="K73" s="57">
        <v>0.22</v>
      </c>
      <c r="L73" s="57">
        <v>0.22</v>
      </c>
      <c r="M73" s="28"/>
    </row>
    <row r="74" spans="1:13">
      <c r="A74" s="30" t="s">
        <v>88</v>
      </c>
      <c r="B74" s="4" t="s">
        <v>59</v>
      </c>
      <c r="C74" s="15">
        <v>7.0000000000000007E-2</v>
      </c>
      <c r="D74" s="15">
        <v>7.0000000000000007E-2</v>
      </c>
      <c r="E74" s="57">
        <v>7.0000000000000007E-2</v>
      </c>
      <c r="F74" s="57">
        <v>7.0000000000000007E-2</v>
      </c>
      <c r="G74" s="59">
        <v>7.0000000000000007E-2</v>
      </c>
      <c r="H74" s="64">
        <v>7.0000000000000007E-2</v>
      </c>
      <c r="I74" s="57">
        <v>7.0000000000000007E-2</v>
      </c>
      <c r="J74" s="57">
        <v>7.0000000000000007E-2</v>
      </c>
      <c r="K74" s="57">
        <v>7.0000000000000007E-2</v>
      </c>
      <c r="L74" s="57">
        <v>7.0000000000000007E-2</v>
      </c>
      <c r="M74" s="28"/>
    </row>
    <row r="75" spans="1:13">
      <c r="A75" s="30" t="s">
        <v>89</v>
      </c>
      <c r="B75" s="4" t="s">
        <v>75</v>
      </c>
      <c r="C75" s="15">
        <v>0.06</v>
      </c>
      <c r="D75" s="15">
        <v>0.06</v>
      </c>
      <c r="E75" s="57">
        <v>0.06</v>
      </c>
      <c r="F75" s="57">
        <v>0.06</v>
      </c>
      <c r="G75" s="59">
        <v>0.06</v>
      </c>
      <c r="H75" s="64">
        <v>0.06</v>
      </c>
      <c r="I75" s="57">
        <v>0.06</v>
      </c>
      <c r="J75" s="57">
        <v>0.06</v>
      </c>
      <c r="K75" s="57">
        <v>0.06</v>
      </c>
      <c r="L75" s="57">
        <v>0.06</v>
      </c>
      <c r="M75" s="28"/>
    </row>
    <row r="76" spans="1:13">
      <c r="A76" s="30" t="s">
        <v>60</v>
      </c>
      <c r="B76" s="4" t="s">
        <v>85</v>
      </c>
      <c r="C76" s="15">
        <v>0.01</v>
      </c>
      <c r="D76" s="15">
        <v>0.01</v>
      </c>
      <c r="E76" s="57">
        <v>0.01</v>
      </c>
      <c r="F76" s="57">
        <v>0.01</v>
      </c>
      <c r="G76" s="59">
        <v>0.01</v>
      </c>
      <c r="H76" s="64">
        <v>0.01</v>
      </c>
      <c r="I76" s="57">
        <v>0.01</v>
      </c>
      <c r="J76" s="57">
        <v>0.01</v>
      </c>
      <c r="K76" s="57">
        <v>0.01</v>
      </c>
      <c r="L76" s="57">
        <v>0.01</v>
      </c>
      <c r="M76" s="28"/>
    </row>
    <row r="77" spans="1:13" ht="25.5">
      <c r="A77" s="45">
        <v>2</v>
      </c>
      <c r="B77" s="9" t="s">
        <v>26</v>
      </c>
      <c r="C77" s="10">
        <f t="shared" ref="C77:L77" si="32">SUM(C78:C81)</f>
        <v>1.1400000000000001</v>
      </c>
      <c r="D77" s="10">
        <f t="shared" si="32"/>
        <v>1.1400000000000001</v>
      </c>
      <c r="E77" s="10">
        <f t="shared" si="32"/>
        <v>1.1400000000000001</v>
      </c>
      <c r="F77" s="10">
        <f t="shared" si="32"/>
        <v>1.1400000000000001</v>
      </c>
      <c r="G77" s="31">
        <f t="shared" si="32"/>
        <v>1.1400000000000001</v>
      </c>
      <c r="H77" s="31">
        <f t="shared" si="32"/>
        <v>1.1400000000000001</v>
      </c>
      <c r="I77" s="10">
        <f t="shared" si="32"/>
        <v>1.1600000000000001</v>
      </c>
      <c r="J77" s="10">
        <f t="shared" si="32"/>
        <v>1.1600000000000001</v>
      </c>
      <c r="K77" s="10">
        <f t="shared" si="32"/>
        <v>0.92434351549744631</v>
      </c>
      <c r="L77" s="10">
        <f t="shared" si="32"/>
        <v>0.92434351549744631</v>
      </c>
    </row>
    <row r="78" spans="1:13" ht="38.25">
      <c r="A78" s="30" t="s">
        <v>61</v>
      </c>
      <c r="B78" s="4" t="s">
        <v>62</v>
      </c>
      <c r="C78" s="15">
        <v>0.66</v>
      </c>
      <c r="D78" s="15">
        <v>0.66</v>
      </c>
      <c r="E78" s="57">
        <v>0.66</v>
      </c>
      <c r="F78" s="57">
        <v>0.66</v>
      </c>
      <c r="G78" s="64">
        <v>0.66</v>
      </c>
      <c r="H78" s="64">
        <v>0.66</v>
      </c>
      <c r="I78" s="57">
        <v>0.68</v>
      </c>
      <c r="J78" s="57">
        <v>0.68</v>
      </c>
      <c r="K78" s="57">
        <v>0.54</v>
      </c>
      <c r="L78" s="57">
        <v>0.54</v>
      </c>
    </row>
    <row r="79" spans="1:13">
      <c r="A79" s="30" t="s">
        <v>63</v>
      </c>
      <c r="B79" s="4" t="s">
        <v>59</v>
      </c>
      <c r="C79" s="15">
        <v>0.2</v>
      </c>
      <c r="D79" s="15">
        <v>0.2</v>
      </c>
      <c r="E79" s="57">
        <v>0.2</v>
      </c>
      <c r="F79" s="57">
        <v>0.2</v>
      </c>
      <c r="G79" s="64">
        <v>0.2</v>
      </c>
      <c r="H79" s="64">
        <v>0.2</v>
      </c>
      <c r="I79" s="57">
        <v>0.2</v>
      </c>
      <c r="J79" s="57">
        <v>0.2</v>
      </c>
      <c r="K79" s="57">
        <v>0.16</v>
      </c>
      <c r="L79" s="57">
        <v>0.16</v>
      </c>
    </row>
    <row r="80" spans="1:13">
      <c r="A80" s="30" t="s">
        <v>64</v>
      </c>
      <c r="B80" s="4" t="s">
        <v>75</v>
      </c>
      <c r="C80" s="15">
        <v>0.26</v>
      </c>
      <c r="D80" s="15">
        <v>0.26</v>
      </c>
      <c r="E80" s="57">
        <v>0.26</v>
      </c>
      <c r="F80" s="57">
        <v>0.26</v>
      </c>
      <c r="G80" s="64">
        <v>0.26</v>
      </c>
      <c r="H80" s="64">
        <v>0.26</v>
      </c>
      <c r="I80" s="57">
        <v>0.26</v>
      </c>
      <c r="J80" s="57">
        <v>0.26</v>
      </c>
      <c r="K80" s="57">
        <v>0.21</v>
      </c>
      <c r="L80" s="57">
        <v>0.21</v>
      </c>
    </row>
    <row r="81" spans="1:13">
      <c r="A81" s="30" t="s">
        <v>65</v>
      </c>
      <c r="B81" s="4" t="s">
        <v>85</v>
      </c>
      <c r="C81" s="15">
        <v>0.02</v>
      </c>
      <c r="D81" s="15">
        <v>0.02</v>
      </c>
      <c r="E81" s="57">
        <v>0.02</v>
      </c>
      <c r="F81" s="57">
        <v>0.02</v>
      </c>
      <c r="G81" s="64">
        <v>0.02</v>
      </c>
      <c r="H81" s="64">
        <v>0.02</v>
      </c>
      <c r="I81" s="57">
        <v>0.02</v>
      </c>
      <c r="J81" s="57">
        <v>0.02</v>
      </c>
      <c r="K81" s="57">
        <v>1.4343515497446301E-2</v>
      </c>
      <c r="L81" s="57">
        <v>1.4343515497446301E-2</v>
      </c>
    </row>
    <row r="82" spans="1:13" ht="25.5">
      <c r="A82" s="53" t="s">
        <v>66</v>
      </c>
      <c r="B82" s="9" t="s">
        <v>67</v>
      </c>
      <c r="C82" s="10">
        <f t="shared" ref="C82:L82" si="33">SUM(C83:C86)</f>
        <v>1.59</v>
      </c>
      <c r="D82" s="10">
        <f t="shared" si="33"/>
        <v>1.59</v>
      </c>
      <c r="E82" s="10">
        <f t="shared" si="33"/>
        <v>1.59</v>
      </c>
      <c r="F82" s="10">
        <f t="shared" si="33"/>
        <v>1.59</v>
      </c>
      <c r="G82" s="31">
        <f t="shared" si="33"/>
        <v>1.59</v>
      </c>
      <c r="H82" s="31">
        <f t="shared" si="33"/>
        <v>1.59</v>
      </c>
      <c r="I82" s="10">
        <f t="shared" si="33"/>
        <v>1.59</v>
      </c>
      <c r="J82" s="10">
        <f t="shared" si="33"/>
        <v>1.59</v>
      </c>
      <c r="K82" s="21">
        <f t="shared" si="33"/>
        <v>1.59</v>
      </c>
      <c r="L82" s="21">
        <f t="shared" si="33"/>
        <v>1.59</v>
      </c>
      <c r="M82" s="28"/>
    </row>
    <row r="83" spans="1:13" ht="38.25">
      <c r="A83" s="30" t="s">
        <v>68</v>
      </c>
      <c r="B83" s="4" t="s">
        <v>98</v>
      </c>
      <c r="C83" s="15">
        <v>1.1299999999999999</v>
      </c>
      <c r="D83" s="15">
        <v>1.1299999999999999</v>
      </c>
      <c r="E83" s="57">
        <v>1.1299999999999999</v>
      </c>
      <c r="F83" s="57">
        <v>1.1299999999999999</v>
      </c>
      <c r="G83" s="64">
        <v>1.1299999999999999</v>
      </c>
      <c r="H83" s="64">
        <v>1.1299999999999999</v>
      </c>
      <c r="I83" s="57">
        <v>1.1299999999999999</v>
      </c>
      <c r="J83" s="57">
        <v>1.1299999999999999</v>
      </c>
      <c r="K83" s="57">
        <v>1.1299999999999999</v>
      </c>
      <c r="L83" s="57">
        <v>1.1299999999999999</v>
      </c>
      <c r="M83" s="28"/>
    </row>
    <row r="84" spans="1:13">
      <c r="A84" s="30" t="s">
        <v>99</v>
      </c>
      <c r="B84" s="4" t="s">
        <v>59</v>
      </c>
      <c r="C84" s="15">
        <v>0.34</v>
      </c>
      <c r="D84" s="15">
        <v>0.34</v>
      </c>
      <c r="E84" s="57">
        <v>0.34</v>
      </c>
      <c r="F84" s="57">
        <v>0.34</v>
      </c>
      <c r="G84" s="64">
        <v>0.34</v>
      </c>
      <c r="H84" s="64">
        <v>0.34</v>
      </c>
      <c r="I84" s="57">
        <v>0.34</v>
      </c>
      <c r="J84" s="57">
        <v>0.34</v>
      </c>
      <c r="K84" s="57">
        <v>0.34</v>
      </c>
      <c r="L84" s="57">
        <v>0.34</v>
      </c>
      <c r="M84" s="28"/>
    </row>
    <row r="85" spans="1:13">
      <c r="A85" s="30" t="s">
        <v>100</v>
      </c>
      <c r="B85" s="4" t="s">
        <v>75</v>
      </c>
      <c r="C85" s="15">
        <v>7.0000000000000007E-2</v>
      </c>
      <c r="D85" s="15">
        <v>7.0000000000000007E-2</v>
      </c>
      <c r="E85" s="57">
        <v>7.0000000000000007E-2</v>
      </c>
      <c r="F85" s="57">
        <v>7.0000000000000007E-2</v>
      </c>
      <c r="G85" s="64">
        <v>7.0000000000000007E-2</v>
      </c>
      <c r="H85" s="64">
        <v>7.0000000000000007E-2</v>
      </c>
      <c r="I85" s="57">
        <v>7.0000000000000007E-2</v>
      </c>
      <c r="J85" s="57">
        <v>7.0000000000000007E-2</v>
      </c>
      <c r="K85" s="57">
        <v>7.0000000000000007E-2</v>
      </c>
      <c r="L85" s="57">
        <v>7.0000000000000007E-2</v>
      </c>
      <c r="M85" s="28"/>
    </row>
    <row r="86" spans="1:13">
      <c r="A86" s="30" t="s">
        <v>101</v>
      </c>
      <c r="B86" s="4" t="s">
        <v>85</v>
      </c>
      <c r="C86" s="15">
        <v>0.05</v>
      </c>
      <c r="D86" s="15">
        <v>0.05</v>
      </c>
      <c r="E86" s="57">
        <v>0.05</v>
      </c>
      <c r="F86" s="57">
        <v>0.05</v>
      </c>
      <c r="G86" s="64">
        <v>0.05</v>
      </c>
      <c r="H86" s="64">
        <v>0.05</v>
      </c>
      <c r="I86" s="57">
        <v>0.05</v>
      </c>
      <c r="J86" s="57">
        <v>0.05</v>
      </c>
      <c r="K86" s="57">
        <v>0.05</v>
      </c>
      <c r="L86" s="57">
        <v>0.05</v>
      </c>
      <c r="M86" s="28"/>
    </row>
    <row r="87" spans="1:13">
      <c r="A87" s="53" t="s">
        <v>43</v>
      </c>
      <c r="B87" s="9" t="s">
        <v>102</v>
      </c>
      <c r="C87" s="10">
        <f>SUM(C88:C96)</f>
        <v>3.5</v>
      </c>
      <c r="D87" s="10">
        <f t="shared" ref="D87:L87" si="34">SUM(D88:D96)</f>
        <v>3.5</v>
      </c>
      <c r="E87" s="10">
        <f t="shared" si="34"/>
        <v>2.4500000000000002</v>
      </c>
      <c r="F87" s="10">
        <f t="shared" si="34"/>
        <v>2.4500000000000002</v>
      </c>
      <c r="G87" s="31">
        <f t="shared" si="34"/>
        <v>2.1599999999999997</v>
      </c>
      <c r="H87" s="31">
        <f t="shared" si="34"/>
        <v>2.1599999999999997</v>
      </c>
      <c r="I87" s="10">
        <f t="shared" si="34"/>
        <v>2.3699999999999997</v>
      </c>
      <c r="J87" s="10">
        <f t="shared" si="34"/>
        <v>2.3699999999999997</v>
      </c>
      <c r="K87" s="21">
        <f t="shared" si="34"/>
        <v>1.9600000000000002</v>
      </c>
      <c r="L87" s="21">
        <f t="shared" si="34"/>
        <v>1.9600000000000002</v>
      </c>
    </row>
    <row r="88" spans="1:13">
      <c r="A88" s="30" t="s">
        <v>44</v>
      </c>
      <c r="B88" s="4" t="s">
        <v>0</v>
      </c>
      <c r="C88" s="15">
        <v>7.0000000000000007E-2</v>
      </c>
      <c r="D88" s="15">
        <v>7.0000000000000007E-2</v>
      </c>
      <c r="E88" s="57">
        <v>7.0000000000000007E-2</v>
      </c>
      <c r="F88" s="57">
        <v>7.0000000000000007E-2</v>
      </c>
      <c r="G88" s="64">
        <v>7.0000000000000007E-2</v>
      </c>
      <c r="H88" s="64">
        <v>7.0000000000000007E-2</v>
      </c>
      <c r="I88" s="57">
        <v>0.38</v>
      </c>
      <c r="J88" s="57">
        <v>0.38</v>
      </c>
      <c r="K88" s="57">
        <v>0.32</v>
      </c>
      <c r="L88" s="57">
        <v>0.32</v>
      </c>
    </row>
    <row r="89" spans="1:13">
      <c r="A89" s="30" t="s">
        <v>45</v>
      </c>
      <c r="B89" s="4" t="s">
        <v>35</v>
      </c>
      <c r="C89" s="15">
        <v>0.18</v>
      </c>
      <c r="D89" s="15">
        <v>0.18</v>
      </c>
      <c r="E89" s="57">
        <v>0.18</v>
      </c>
      <c r="F89" s="57">
        <v>0.18</v>
      </c>
      <c r="G89" s="64">
        <v>0.18</v>
      </c>
      <c r="H89" s="64">
        <v>0.18</v>
      </c>
      <c r="I89" s="57">
        <v>0.18</v>
      </c>
      <c r="J89" s="57">
        <v>0.18</v>
      </c>
      <c r="K89" s="57">
        <v>0.18</v>
      </c>
      <c r="L89" s="57">
        <v>0.18</v>
      </c>
    </row>
    <row r="90" spans="1:13">
      <c r="A90" s="30" t="s">
        <v>20</v>
      </c>
      <c r="B90" s="4" t="s">
        <v>2</v>
      </c>
      <c r="C90" s="15">
        <v>0.21</v>
      </c>
      <c r="D90" s="15">
        <v>0.21</v>
      </c>
      <c r="E90" s="57">
        <v>0.21</v>
      </c>
      <c r="F90" s="57">
        <v>0.21</v>
      </c>
      <c r="G90" s="64">
        <v>0.21</v>
      </c>
      <c r="H90" s="64">
        <v>0.21</v>
      </c>
      <c r="I90" s="57">
        <v>0.21</v>
      </c>
      <c r="J90" s="57">
        <v>0.21</v>
      </c>
      <c r="K90" s="57">
        <v>0.23</v>
      </c>
      <c r="L90" s="57">
        <v>0.23</v>
      </c>
    </row>
    <row r="91" spans="1:13">
      <c r="A91" s="30" t="s">
        <v>46</v>
      </c>
      <c r="B91" s="4" t="s">
        <v>117</v>
      </c>
      <c r="C91" s="15">
        <v>0.68</v>
      </c>
      <c r="D91" s="15">
        <v>0.68</v>
      </c>
      <c r="E91" s="57">
        <v>0.68</v>
      </c>
      <c r="F91" s="57">
        <v>0.68</v>
      </c>
      <c r="G91" s="64">
        <v>0.55000000000000004</v>
      </c>
      <c r="H91" s="64">
        <v>0.55000000000000004</v>
      </c>
      <c r="I91" s="57">
        <v>0.56999999999999995</v>
      </c>
      <c r="J91" s="57">
        <v>0.56999999999999995</v>
      </c>
      <c r="K91" s="57">
        <v>0.31</v>
      </c>
      <c r="L91" s="57">
        <v>0.31</v>
      </c>
    </row>
    <row r="92" spans="1:13">
      <c r="A92" s="30" t="s">
        <v>21</v>
      </c>
      <c r="B92" s="34" t="s">
        <v>127</v>
      </c>
      <c r="C92" s="15">
        <v>0.51</v>
      </c>
      <c r="D92" s="15">
        <v>0.51</v>
      </c>
      <c r="E92" s="57">
        <v>0.51</v>
      </c>
      <c r="F92" s="57">
        <v>0.51</v>
      </c>
      <c r="G92" s="64">
        <v>0.51</v>
      </c>
      <c r="H92" s="64">
        <v>0.51</v>
      </c>
      <c r="I92" s="57">
        <v>0.51</v>
      </c>
      <c r="J92" s="57">
        <v>0.51</v>
      </c>
      <c r="K92" s="57">
        <v>0.51</v>
      </c>
      <c r="L92" s="57">
        <v>0.51</v>
      </c>
    </row>
    <row r="93" spans="1:13">
      <c r="A93" s="30" t="s">
        <v>22</v>
      </c>
      <c r="B93" s="4" t="s">
        <v>76</v>
      </c>
      <c r="C93" s="15">
        <v>0.59</v>
      </c>
      <c r="D93" s="15">
        <v>0.59</v>
      </c>
      <c r="E93" s="57">
        <v>0.59</v>
      </c>
      <c r="F93" s="57">
        <v>0.59</v>
      </c>
      <c r="G93" s="64">
        <v>0.59</v>
      </c>
      <c r="H93" s="64">
        <v>0.59</v>
      </c>
      <c r="I93" s="57">
        <v>0.47</v>
      </c>
      <c r="J93" s="57">
        <v>0.47</v>
      </c>
      <c r="K93" s="57">
        <v>0.36</v>
      </c>
      <c r="L93" s="57">
        <v>0.36</v>
      </c>
    </row>
    <row r="94" spans="1:13">
      <c r="A94" s="30" t="s">
        <v>47</v>
      </c>
      <c r="B94" s="4" t="s">
        <v>10</v>
      </c>
      <c r="C94" s="15">
        <v>0.16</v>
      </c>
      <c r="D94" s="15">
        <v>0.16</v>
      </c>
      <c r="E94" s="57">
        <v>0.16</v>
      </c>
      <c r="F94" s="57">
        <v>0.16</v>
      </c>
      <c r="G94" s="64">
        <v>0</v>
      </c>
      <c r="H94" s="64">
        <v>0</v>
      </c>
      <c r="I94" s="57">
        <v>0</v>
      </c>
      <c r="J94" s="57">
        <v>0</v>
      </c>
      <c r="K94" s="57">
        <v>0</v>
      </c>
      <c r="L94" s="57">
        <v>0</v>
      </c>
    </row>
    <row r="95" spans="1:13">
      <c r="A95" s="30" t="s">
        <v>23</v>
      </c>
      <c r="B95" s="4" t="s">
        <v>34</v>
      </c>
      <c r="C95" s="15">
        <v>1.05</v>
      </c>
      <c r="D95" s="15">
        <v>1.05</v>
      </c>
      <c r="E95" s="57">
        <v>0</v>
      </c>
      <c r="F95" s="57">
        <v>0</v>
      </c>
      <c r="G95" s="64">
        <v>0</v>
      </c>
      <c r="H95" s="64">
        <v>0</v>
      </c>
      <c r="I95" s="57">
        <v>0</v>
      </c>
      <c r="J95" s="57">
        <v>0</v>
      </c>
      <c r="K95" s="57">
        <v>0</v>
      </c>
      <c r="L95" s="57">
        <v>0</v>
      </c>
    </row>
    <row r="96" spans="1:13">
      <c r="A96" s="30" t="s">
        <v>126</v>
      </c>
      <c r="B96" s="4" t="s">
        <v>30</v>
      </c>
      <c r="C96" s="15">
        <v>0.05</v>
      </c>
      <c r="D96" s="15">
        <v>0.05</v>
      </c>
      <c r="E96" s="57">
        <v>0.05</v>
      </c>
      <c r="F96" s="57">
        <v>0.05</v>
      </c>
      <c r="G96" s="64">
        <v>0.05</v>
      </c>
      <c r="H96" s="64">
        <v>0.05</v>
      </c>
      <c r="I96" s="57">
        <v>0.05</v>
      </c>
      <c r="J96" s="57">
        <v>0.05</v>
      </c>
      <c r="K96" s="57">
        <v>0.05</v>
      </c>
      <c r="L96" s="57">
        <v>0.05</v>
      </c>
    </row>
    <row r="97" spans="1:12">
      <c r="A97" s="45">
        <v>5</v>
      </c>
      <c r="B97" s="9" t="s">
        <v>3</v>
      </c>
      <c r="C97" s="10">
        <f>SUM(C98:C102)+C104+C105</f>
        <v>6.37</v>
      </c>
      <c r="D97" s="10">
        <f t="shared" ref="D97:F97" si="35">SUM(D98:D102)+D104+D105</f>
        <v>6.37</v>
      </c>
      <c r="E97" s="10">
        <f t="shared" si="35"/>
        <v>6.3500000000000005</v>
      </c>
      <c r="F97" s="10">
        <f t="shared" si="35"/>
        <v>6.3500000000000005</v>
      </c>
      <c r="G97" s="31">
        <f>SUM(G98:G102)+G104+G105</f>
        <v>6.1599999999999993</v>
      </c>
      <c r="H97" s="31">
        <f>SUM(H98:H102)+H104+H105</f>
        <v>6.1599999999999993</v>
      </c>
      <c r="I97" s="10">
        <f>SUM(I98:I102)+I104+I105</f>
        <v>5.87</v>
      </c>
      <c r="J97" s="10">
        <f t="shared" ref="J97:L97" si="36">SUM(J98:J102)+J104+J105</f>
        <v>5.87</v>
      </c>
      <c r="K97" s="10">
        <f t="shared" si="36"/>
        <v>4.76</v>
      </c>
      <c r="L97" s="10">
        <f t="shared" si="36"/>
        <v>4.76</v>
      </c>
    </row>
    <row r="98" spans="1:12" ht="102">
      <c r="A98" s="30" t="s">
        <v>49</v>
      </c>
      <c r="B98" s="4" t="s">
        <v>135</v>
      </c>
      <c r="C98" s="15">
        <v>0.89</v>
      </c>
      <c r="D98" s="15">
        <v>0.89</v>
      </c>
      <c r="E98" s="57">
        <v>0.89</v>
      </c>
      <c r="F98" s="57">
        <v>0.89</v>
      </c>
      <c r="G98" s="64">
        <v>0.72</v>
      </c>
      <c r="H98" s="64">
        <v>0.72</v>
      </c>
      <c r="I98" s="57">
        <v>0.72</v>
      </c>
      <c r="J98" s="57">
        <v>0.72</v>
      </c>
      <c r="K98" s="57">
        <v>0.61</v>
      </c>
      <c r="L98" s="57">
        <v>0.61</v>
      </c>
    </row>
    <row r="99" spans="1:12">
      <c r="A99" s="30" t="s">
        <v>50</v>
      </c>
      <c r="B99" s="4" t="s">
        <v>4</v>
      </c>
      <c r="C99" s="15">
        <v>2.0499999999999998</v>
      </c>
      <c r="D99" s="15">
        <v>2.0499999999999998</v>
      </c>
      <c r="E99" s="57">
        <v>2.0499999999999998</v>
      </c>
      <c r="F99" s="57">
        <v>2.0499999999999998</v>
      </c>
      <c r="G99" s="64">
        <v>2.0499999999999998</v>
      </c>
      <c r="H99" s="64">
        <v>2.0499999999999998</v>
      </c>
      <c r="I99" s="57">
        <v>2.0499999999999998</v>
      </c>
      <c r="J99" s="57">
        <v>2.0499999999999998</v>
      </c>
      <c r="K99" s="57">
        <v>2.0499999999999998</v>
      </c>
      <c r="L99" s="57">
        <v>2.0499999999999998</v>
      </c>
    </row>
    <row r="100" spans="1:12" ht="25.5">
      <c r="A100" s="30" t="s">
        <v>31</v>
      </c>
      <c r="B100" s="4" t="s">
        <v>69</v>
      </c>
      <c r="C100" s="15">
        <v>0.44</v>
      </c>
      <c r="D100" s="15">
        <v>0.44</v>
      </c>
      <c r="E100" s="57">
        <v>0.42</v>
      </c>
      <c r="F100" s="57">
        <v>0.42</v>
      </c>
      <c r="G100" s="64">
        <v>0.4</v>
      </c>
      <c r="H100" s="64">
        <v>0.4</v>
      </c>
      <c r="I100" s="57">
        <v>0.43</v>
      </c>
      <c r="J100" s="57">
        <v>0.43</v>
      </c>
      <c r="K100" s="57">
        <v>0.37</v>
      </c>
      <c r="L100" s="57">
        <v>0.37</v>
      </c>
    </row>
    <row r="101" spans="1:12">
      <c r="A101" s="30" t="s">
        <v>32</v>
      </c>
      <c r="B101" s="29" t="s">
        <v>70</v>
      </c>
      <c r="C101" s="15">
        <v>1.79</v>
      </c>
      <c r="D101" s="15">
        <v>1.79</v>
      </c>
      <c r="E101" s="57">
        <v>1.79</v>
      </c>
      <c r="F101" s="57">
        <v>1.79</v>
      </c>
      <c r="G101" s="64">
        <v>1.79</v>
      </c>
      <c r="H101" s="64">
        <v>1.79</v>
      </c>
      <c r="I101" s="57">
        <v>1.47</v>
      </c>
      <c r="J101" s="57">
        <v>1.47</v>
      </c>
      <c r="K101" s="57">
        <v>0.53</v>
      </c>
      <c r="L101" s="57">
        <v>0.53</v>
      </c>
    </row>
    <row r="102" spans="1:12">
      <c r="A102" s="30" t="s">
        <v>33</v>
      </c>
      <c r="B102" s="6" t="s">
        <v>7</v>
      </c>
      <c r="C102" s="15">
        <v>0.74</v>
      </c>
      <c r="D102" s="15">
        <v>0.74</v>
      </c>
      <c r="E102" s="57">
        <v>0.74</v>
      </c>
      <c r="F102" s="57">
        <v>0.74</v>
      </c>
      <c r="G102" s="64">
        <v>0.74</v>
      </c>
      <c r="H102" s="64">
        <v>0.74</v>
      </c>
      <c r="I102" s="57">
        <v>0.74</v>
      </c>
      <c r="J102" s="57">
        <v>0.74</v>
      </c>
      <c r="K102" s="57">
        <v>0.74</v>
      </c>
      <c r="L102" s="57">
        <v>0.74</v>
      </c>
    </row>
    <row r="103" spans="1:12" s="38" customFormat="1">
      <c r="A103" s="55" t="s">
        <v>25</v>
      </c>
      <c r="B103" s="23" t="s">
        <v>78</v>
      </c>
      <c r="C103" s="62">
        <v>0.19</v>
      </c>
      <c r="D103" s="62">
        <v>0.19</v>
      </c>
      <c r="E103" s="63">
        <v>0.19</v>
      </c>
      <c r="F103" s="63">
        <v>0.19</v>
      </c>
      <c r="G103" s="65">
        <v>0.19</v>
      </c>
      <c r="H103" s="65">
        <v>0.19</v>
      </c>
      <c r="I103" s="63">
        <v>0.19</v>
      </c>
      <c r="J103" s="63">
        <v>0.19</v>
      </c>
      <c r="K103" s="63">
        <v>0.19</v>
      </c>
      <c r="L103" s="63">
        <v>0.19</v>
      </c>
    </row>
    <row r="104" spans="1:12" s="35" customFormat="1" ht="25.5">
      <c r="A104" s="56" t="s">
        <v>74</v>
      </c>
      <c r="B104" s="34" t="s">
        <v>103</v>
      </c>
      <c r="C104" s="15">
        <v>0.22</v>
      </c>
      <c r="D104" s="15">
        <v>0.22</v>
      </c>
      <c r="E104" s="57">
        <v>0.22</v>
      </c>
      <c r="F104" s="57">
        <v>0.22</v>
      </c>
      <c r="G104" s="64">
        <v>0.22</v>
      </c>
      <c r="H104" s="64">
        <v>0.22</v>
      </c>
      <c r="I104" s="57">
        <v>0.22</v>
      </c>
      <c r="J104" s="57">
        <v>0.22</v>
      </c>
      <c r="K104" s="57">
        <v>0.22</v>
      </c>
      <c r="L104" s="57">
        <v>0.22</v>
      </c>
    </row>
    <row r="105" spans="1:12" s="58" customFormat="1">
      <c r="A105" s="56" t="s">
        <v>124</v>
      </c>
      <c r="B105" s="34" t="s">
        <v>125</v>
      </c>
      <c r="C105" s="15">
        <v>0.24</v>
      </c>
      <c r="D105" s="15">
        <v>0.24</v>
      </c>
      <c r="E105" s="57">
        <v>0.24</v>
      </c>
      <c r="F105" s="57">
        <v>0.24</v>
      </c>
      <c r="G105" s="64">
        <v>0.24</v>
      </c>
      <c r="H105" s="64">
        <v>0.24</v>
      </c>
      <c r="I105" s="57">
        <v>0.24</v>
      </c>
      <c r="J105" s="57">
        <v>0.24</v>
      </c>
      <c r="K105" s="57">
        <v>0.24</v>
      </c>
      <c r="L105" s="57">
        <v>0.24</v>
      </c>
    </row>
    <row r="106" spans="1:12">
      <c r="A106" s="53" t="s">
        <v>6</v>
      </c>
      <c r="B106" s="9" t="s">
        <v>11</v>
      </c>
      <c r="C106" s="10">
        <f t="shared" ref="C106:L106" si="37">C97+C87+C82+C77+C72</f>
        <v>12.96</v>
      </c>
      <c r="D106" s="10">
        <f t="shared" si="37"/>
        <v>12.96</v>
      </c>
      <c r="E106" s="10">
        <f t="shared" si="37"/>
        <v>11.89</v>
      </c>
      <c r="F106" s="10">
        <f t="shared" si="37"/>
        <v>11.89</v>
      </c>
      <c r="G106" s="31">
        <f t="shared" si="37"/>
        <v>11.409999999999998</v>
      </c>
      <c r="H106" s="31">
        <f t="shared" si="37"/>
        <v>11.409999999999998</v>
      </c>
      <c r="I106" s="10">
        <f t="shared" si="37"/>
        <v>11.35</v>
      </c>
      <c r="J106" s="10">
        <f t="shared" si="37"/>
        <v>11.35</v>
      </c>
      <c r="K106" s="10">
        <f t="shared" si="37"/>
        <v>9.5943435154974459</v>
      </c>
      <c r="L106" s="10">
        <f t="shared" si="37"/>
        <v>9.5943435154974459</v>
      </c>
    </row>
    <row r="107" spans="1:12" s="3" customFormat="1">
      <c r="A107" s="53" t="s">
        <v>93</v>
      </c>
      <c r="B107" s="9" t="s">
        <v>19</v>
      </c>
      <c r="C107" s="10">
        <f>C108+C109+C110</f>
        <v>0.81</v>
      </c>
      <c r="D107" s="10">
        <f t="shared" ref="D107:F107" si="38">D108+D109+D110</f>
        <v>0.81</v>
      </c>
      <c r="E107" s="10">
        <f t="shared" si="38"/>
        <v>0.81</v>
      </c>
      <c r="F107" s="10">
        <f t="shared" si="38"/>
        <v>0.81</v>
      </c>
      <c r="G107" s="31">
        <f>G108+G109+G110</f>
        <v>0.81</v>
      </c>
      <c r="H107" s="31">
        <f>H108+H109+H110</f>
        <v>0.81</v>
      </c>
      <c r="I107" s="10">
        <f>I108+I109+I110</f>
        <v>0.81</v>
      </c>
      <c r="J107" s="10">
        <f t="shared" ref="J107:L107" si="39">J108+J109+J110</f>
        <v>0.81</v>
      </c>
      <c r="K107" s="10">
        <f t="shared" si="39"/>
        <v>0.38</v>
      </c>
      <c r="L107" s="10">
        <f t="shared" si="39"/>
        <v>0.38</v>
      </c>
    </row>
    <row r="108" spans="1:12">
      <c r="A108" s="30" t="s">
        <v>54</v>
      </c>
      <c r="B108" s="4" t="s">
        <v>105</v>
      </c>
      <c r="C108" s="15">
        <v>0.09</v>
      </c>
      <c r="D108" s="15">
        <v>0.09</v>
      </c>
      <c r="E108" s="57">
        <v>0.09</v>
      </c>
      <c r="F108" s="57">
        <v>0.09</v>
      </c>
      <c r="G108" s="64">
        <v>0.09</v>
      </c>
      <c r="H108" s="64">
        <v>0.09</v>
      </c>
      <c r="I108" s="57">
        <v>0.09</v>
      </c>
      <c r="J108" s="57">
        <v>0.09</v>
      </c>
      <c r="K108" s="57">
        <v>0.04</v>
      </c>
      <c r="L108" s="57">
        <v>0.04</v>
      </c>
    </row>
    <row r="109" spans="1:12">
      <c r="A109" s="30" t="s">
        <v>55</v>
      </c>
      <c r="B109" s="4" t="s">
        <v>107</v>
      </c>
      <c r="C109" s="15">
        <v>0.27</v>
      </c>
      <c r="D109" s="15">
        <v>0.27</v>
      </c>
      <c r="E109" s="57">
        <v>0.27</v>
      </c>
      <c r="F109" s="57">
        <v>0.27</v>
      </c>
      <c r="G109" s="64">
        <v>0.27</v>
      </c>
      <c r="H109" s="64">
        <v>0.27</v>
      </c>
      <c r="I109" s="57">
        <v>0.27</v>
      </c>
      <c r="J109" s="57">
        <v>0.27</v>
      </c>
      <c r="K109" s="57">
        <v>0.11</v>
      </c>
      <c r="L109" s="57">
        <v>0.11</v>
      </c>
    </row>
    <row r="110" spans="1:12">
      <c r="A110" s="30" t="s">
        <v>106</v>
      </c>
      <c r="B110" s="4" t="s">
        <v>108</v>
      </c>
      <c r="C110" s="15">
        <v>0.45</v>
      </c>
      <c r="D110" s="15">
        <v>0.45</v>
      </c>
      <c r="E110" s="57">
        <v>0.45</v>
      </c>
      <c r="F110" s="57">
        <v>0.45</v>
      </c>
      <c r="G110" s="64">
        <v>0.45</v>
      </c>
      <c r="H110" s="64">
        <v>0.45</v>
      </c>
      <c r="I110" s="57">
        <v>0.45</v>
      </c>
      <c r="J110" s="57">
        <v>0.45</v>
      </c>
      <c r="K110" s="57">
        <v>0.23</v>
      </c>
      <c r="L110" s="57">
        <v>0.23</v>
      </c>
    </row>
    <row r="111" spans="1:12">
      <c r="A111" s="53" t="s">
        <v>56</v>
      </c>
      <c r="B111" s="9" t="s">
        <v>8</v>
      </c>
      <c r="C111" s="10">
        <f t="shared" ref="C111:L111" si="40">C106+C107</f>
        <v>13.770000000000001</v>
      </c>
      <c r="D111" s="10">
        <f t="shared" si="40"/>
        <v>13.770000000000001</v>
      </c>
      <c r="E111" s="10">
        <f t="shared" si="40"/>
        <v>12.700000000000001</v>
      </c>
      <c r="F111" s="10">
        <f t="shared" si="40"/>
        <v>12.700000000000001</v>
      </c>
      <c r="G111" s="31">
        <f t="shared" si="40"/>
        <v>12.219999999999999</v>
      </c>
      <c r="H111" s="31">
        <f t="shared" si="40"/>
        <v>12.219999999999999</v>
      </c>
      <c r="I111" s="10">
        <f t="shared" si="40"/>
        <v>12.16</v>
      </c>
      <c r="J111" s="10">
        <f t="shared" si="40"/>
        <v>12.16</v>
      </c>
      <c r="K111" s="10">
        <f t="shared" si="40"/>
        <v>9.9743435154974467</v>
      </c>
      <c r="L111" s="10">
        <f t="shared" si="40"/>
        <v>9.9743435154974467</v>
      </c>
    </row>
    <row r="112" spans="1:12">
      <c r="A112" s="30" t="s">
        <v>94</v>
      </c>
      <c r="B112" s="4" t="s">
        <v>92</v>
      </c>
      <c r="C112" s="15">
        <v>0.19500000000000006</v>
      </c>
      <c r="D112" s="15">
        <v>0.19500000000000006</v>
      </c>
      <c r="E112" s="15">
        <v>0.27300000000000008</v>
      </c>
      <c r="F112" s="15">
        <v>0.27300000000000008</v>
      </c>
      <c r="G112" s="59">
        <v>0.11699999999999998</v>
      </c>
      <c r="H112" s="59">
        <v>0.11699999999999998</v>
      </c>
      <c r="I112" s="15">
        <v>0.15680000000000002</v>
      </c>
      <c r="J112" s="15">
        <v>0.15680000000000002</v>
      </c>
      <c r="K112" s="15">
        <v>9.7630305464923406E-2</v>
      </c>
      <c r="L112" s="15">
        <v>9.7630305464923406E-2</v>
      </c>
    </row>
    <row r="113" spans="1:12">
      <c r="A113" s="52" t="s">
        <v>95</v>
      </c>
      <c r="B113" s="9" t="s">
        <v>12</v>
      </c>
      <c r="C113" s="10">
        <f t="shared" ref="C113:L113" si="41">C111+C112</f>
        <v>13.965000000000002</v>
      </c>
      <c r="D113" s="10">
        <f t="shared" si="41"/>
        <v>13.965000000000002</v>
      </c>
      <c r="E113" s="10">
        <f t="shared" si="41"/>
        <v>12.973000000000001</v>
      </c>
      <c r="F113" s="10">
        <f t="shared" si="41"/>
        <v>12.973000000000001</v>
      </c>
      <c r="G113" s="31">
        <f t="shared" si="41"/>
        <v>12.336999999999998</v>
      </c>
      <c r="H113" s="31">
        <f t="shared" si="41"/>
        <v>12.336999999999998</v>
      </c>
      <c r="I113" s="10">
        <f t="shared" si="41"/>
        <v>12.316800000000001</v>
      </c>
      <c r="J113" s="10">
        <f t="shared" si="41"/>
        <v>12.316800000000001</v>
      </c>
      <c r="K113" s="10">
        <f t="shared" si="41"/>
        <v>10.07197382096237</v>
      </c>
      <c r="L113" s="10">
        <f t="shared" si="41"/>
        <v>10.07197382096237</v>
      </c>
    </row>
    <row r="114" spans="1:12">
      <c r="A114" s="11"/>
      <c r="B114" s="4" t="s">
        <v>123</v>
      </c>
      <c r="C114" s="57">
        <v>2.7930000000000006</v>
      </c>
      <c r="D114" s="57">
        <v>2.7930000000000006</v>
      </c>
      <c r="E114" s="57">
        <v>2.5946000000000002</v>
      </c>
      <c r="F114" s="57">
        <v>2.5946000000000002</v>
      </c>
      <c r="G114" s="64">
        <v>2.4673999999999996</v>
      </c>
      <c r="H114" s="64">
        <v>2.4673999999999996</v>
      </c>
      <c r="I114" s="57">
        <v>2.4633600000000002</v>
      </c>
      <c r="J114" s="57">
        <v>2.4633600000000002</v>
      </c>
      <c r="K114" s="57">
        <v>2.014394764192474</v>
      </c>
      <c r="L114" s="57">
        <v>2.014394764192474</v>
      </c>
    </row>
    <row r="115" spans="1:12" ht="15" customHeight="1">
      <c r="A115" s="52"/>
      <c r="B115" s="9" t="s">
        <v>9</v>
      </c>
      <c r="C115" s="33">
        <f>C113+C114</f>
        <v>16.758000000000003</v>
      </c>
      <c r="D115" s="33">
        <f t="shared" ref="D115:L115" si="42">D113+D114</f>
        <v>16.758000000000003</v>
      </c>
      <c r="E115" s="33">
        <f t="shared" si="42"/>
        <v>15.567600000000001</v>
      </c>
      <c r="F115" s="33">
        <f t="shared" si="42"/>
        <v>15.567600000000001</v>
      </c>
      <c r="G115" s="33">
        <f t="shared" si="42"/>
        <v>14.804399999999998</v>
      </c>
      <c r="H115" s="33">
        <f t="shared" si="42"/>
        <v>14.804399999999998</v>
      </c>
      <c r="I115" s="33">
        <f t="shared" si="42"/>
        <v>14.78016</v>
      </c>
      <c r="J115" s="33">
        <f t="shared" si="42"/>
        <v>14.78016</v>
      </c>
      <c r="K115" s="33">
        <f t="shared" si="42"/>
        <v>12.086368585154844</v>
      </c>
      <c r="L115" s="33">
        <f t="shared" si="42"/>
        <v>12.086368585154844</v>
      </c>
    </row>
    <row r="116" spans="1:12" ht="15" customHeight="1">
      <c r="A116" s="67"/>
      <c r="B116" s="68"/>
      <c r="C116" s="69"/>
      <c r="D116" s="69"/>
      <c r="E116" s="69"/>
      <c r="F116" s="69"/>
      <c r="G116" s="69"/>
      <c r="H116" s="69"/>
      <c r="I116" s="69"/>
      <c r="J116" s="69"/>
      <c r="K116" s="69"/>
      <c r="L116" s="69"/>
    </row>
    <row r="117" spans="1:12" ht="14.25">
      <c r="A117" s="70" t="s">
        <v>28</v>
      </c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47"/>
    </row>
    <row r="118" spans="1:12" ht="14.25">
      <c r="A118" s="71" t="s">
        <v>134</v>
      </c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48"/>
    </row>
    <row r="120" spans="1:12" ht="12.75" customHeight="1">
      <c r="A120" s="72" t="s">
        <v>86</v>
      </c>
      <c r="B120" s="73" t="s">
        <v>57</v>
      </c>
      <c r="C120" s="74" t="s">
        <v>13</v>
      </c>
      <c r="D120" s="74"/>
      <c r="E120" s="74"/>
      <c r="F120" s="74"/>
      <c r="G120" s="74"/>
      <c r="H120" s="74"/>
      <c r="I120" s="74"/>
      <c r="J120" s="74"/>
      <c r="K120" s="74"/>
      <c r="L120" s="74"/>
    </row>
    <row r="121" spans="1:12" ht="165.75" customHeight="1">
      <c r="A121" s="73"/>
      <c r="B121" s="74"/>
      <c r="C121" s="73" t="s">
        <v>14</v>
      </c>
      <c r="D121" s="73"/>
      <c r="E121" s="73" t="s">
        <v>15</v>
      </c>
      <c r="F121" s="73"/>
      <c r="G121" s="85" t="s">
        <v>16</v>
      </c>
      <c r="H121" s="85"/>
      <c r="I121" s="73" t="s">
        <v>17</v>
      </c>
      <c r="J121" s="73"/>
      <c r="K121" s="73" t="s">
        <v>18</v>
      </c>
      <c r="L121" s="73"/>
    </row>
    <row r="122" spans="1:12" ht="25.5" customHeight="1">
      <c r="A122" s="49"/>
      <c r="B122" s="50"/>
      <c r="C122" s="49" t="s">
        <v>109</v>
      </c>
      <c r="D122" s="49" t="s">
        <v>110</v>
      </c>
      <c r="E122" s="49" t="s">
        <v>109</v>
      </c>
      <c r="F122" s="49" t="s">
        <v>110</v>
      </c>
      <c r="G122" s="51" t="s">
        <v>109</v>
      </c>
      <c r="H122" s="51" t="s">
        <v>110</v>
      </c>
      <c r="I122" s="49" t="s">
        <v>109</v>
      </c>
      <c r="J122" s="49" t="s">
        <v>110</v>
      </c>
      <c r="K122" s="49" t="s">
        <v>109</v>
      </c>
      <c r="L122" s="49" t="s">
        <v>110</v>
      </c>
    </row>
    <row r="123" spans="1:12" ht="25.5">
      <c r="A123" s="45">
        <v>1</v>
      </c>
      <c r="B123" s="9" t="s">
        <v>27</v>
      </c>
      <c r="C123" s="10">
        <f t="shared" ref="C123:L123" si="43">SUM(C124:C127)</f>
        <v>3.52</v>
      </c>
      <c r="D123" s="10">
        <f t="shared" si="43"/>
        <v>3.52</v>
      </c>
      <c r="E123" s="10">
        <f t="shared" si="43"/>
        <v>3.52</v>
      </c>
      <c r="F123" s="10">
        <f t="shared" si="43"/>
        <v>3.52</v>
      </c>
      <c r="G123" s="16">
        <f t="shared" si="43"/>
        <v>3.52</v>
      </c>
      <c r="H123" s="16">
        <f t="shared" si="43"/>
        <v>3.52</v>
      </c>
      <c r="I123" s="10">
        <f t="shared" si="43"/>
        <v>3.52</v>
      </c>
      <c r="J123" s="10">
        <f t="shared" si="43"/>
        <v>3.52</v>
      </c>
      <c r="K123" s="21">
        <f t="shared" si="43"/>
        <v>3.52</v>
      </c>
      <c r="L123" s="21">
        <f t="shared" si="43"/>
        <v>3.52</v>
      </c>
    </row>
    <row r="124" spans="1:12" ht="25.5">
      <c r="A124" s="30" t="s">
        <v>87</v>
      </c>
      <c r="B124" s="4" t="s">
        <v>58</v>
      </c>
      <c r="C124" s="57">
        <v>2.2200000000000002</v>
      </c>
      <c r="D124" s="57">
        <v>2.2200000000000002</v>
      </c>
      <c r="E124" s="57">
        <v>2.2200000000000002</v>
      </c>
      <c r="F124" s="57">
        <v>2.2200000000000002</v>
      </c>
      <c r="G124" s="18">
        <v>2.2200000000000002</v>
      </c>
      <c r="H124" s="18">
        <v>2.2200000000000002</v>
      </c>
      <c r="I124" s="14">
        <v>2.2200000000000002</v>
      </c>
      <c r="J124" s="57">
        <v>2.2200000000000002</v>
      </c>
      <c r="K124" s="57">
        <v>2.2200000000000002</v>
      </c>
      <c r="L124" s="57">
        <v>2.2200000000000002</v>
      </c>
    </row>
    <row r="125" spans="1:12">
      <c r="A125" s="30" t="s">
        <v>88</v>
      </c>
      <c r="B125" s="4" t="s">
        <v>59</v>
      </c>
      <c r="C125" s="57">
        <v>0.67</v>
      </c>
      <c r="D125" s="57">
        <v>0.67</v>
      </c>
      <c r="E125" s="57">
        <v>0.67</v>
      </c>
      <c r="F125" s="57">
        <v>0.67</v>
      </c>
      <c r="G125" s="18">
        <v>0.67</v>
      </c>
      <c r="H125" s="18">
        <v>0.67</v>
      </c>
      <c r="I125" s="14">
        <v>0.67</v>
      </c>
      <c r="J125" s="57">
        <v>0.67</v>
      </c>
      <c r="K125" s="57">
        <v>0.67</v>
      </c>
      <c r="L125" s="57">
        <v>0.67</v>
      </c>
    </row>
    <row r="126" spans="1:12">
      <c r="A126" s="30" t="s">
        <v>89</v>
      </c>
      <c r="B126" s="4" t="s">
        <v>75</v>
      </c>
      <c r="C126" s="57">
        <v>0.56000000000000005</v>
      </c>
      <c r="D126" s="57">
        <v>0.56000000000000005</v>
      </c>
      <c r="E126" s="57">
        <v>0.56000000000000005</v>
      </c>
      <c r="F126" s="57">
        <v>0.56000000000000005</v>
      </c>
      <c r="G126" s="18">
        <v>0.56000000000000005</v>
      </c>
      <c r="H126" s="18">
        <v>0.56000000000000005</v>
      </c>
      <c r="I126" s="14">
        <v>0.56000000000000005</v>
      </c>
      <c r="J126" s="57">
        <v>0.56000000000000005</v>
      </c>
      <c r="K126" s="57">
        <v>0.56000000000000005</v>
      </c>
      <c r="L126" s="57">
        <v>0.56000000000000005</v>
      </c>
    </row>
    <row r="127" spans="1:12">
      <c r="A127" s="30" t="s">
        <v>60</v>
      </c>
      <c r="B127" s="4" t="s">
        <v>85</v>
      </c>
      <c r="C127" s="57">
        <v>7.0000000000000007E-2</v>
      </c>
      <c r="D127" s="57">
        <v>7.0000000000000007E-2</v>
      </c>
      <c r="E127" s="57">
        <v>7.0000000000000007E-2</v>
      </c>
      <c r="F127" s="57">
        <v>7.0000000000000007E-2</v>
      </c>
      <c r="G127" s="18">
        <v>7.0000000000000007E-2</v>
      </c>
      <c r="H127" s="18">
        <v>7.0000000000000007E-2</v>
      </c>
      <c r="I127" s="14">
        <v>7.0000000000000007E-2</v>
      </c>
      <c r="J127" s="57">
        <v>7.0000000000000007E-2</v>
      </c>
      <c r="K127" s="57">
        <v>7.0000000000000007E-2</v>
      </c>
      <c r="L127" s="57">
        <v>7.0000000000000007E-2</v>
      </c>
    </row>
    <row r="128" spans="1:12" ht="25.5">
      <c r="A128" s="45">
        <v>2</v>
      </c>
      <c r="B128" s="9" t="s">
        <v>26</v>
      </c>
      <c r="C128" s="10">
        <f t="shared" ref="C128:L128" si="44">C129+C130+C131+C132</f>
        <v>1.1200000000000001</v>
      </c>
      <c r="D128" s="10">
        <f t="shared" si="44"/>
        <v>1.1200000000000001</v>
      </c>
      <c r="E128" s="10">
        <f t="shared" si="44"/>
        <v>1.1200000000000001</v>
      </c>
      <c r="F128" s="10">
        <f t="shared" si="44"/>
        <v>1.1200000000000001</v>
      </c>
      <c r="G128" s="16">
        <f t="shared" si="44"/>
        <v>1.1200000000000001</v>
      </c>
      <c r="H128" s="16">
        <f t="shared" si="44"/>
        <v>1.1200000000000001</v>
      </c>
      <c r="I128" s="21">
        <f t="shared" si="44"/>
        <v>1.63</v>
      </c>
      <c r="J128" s="21">
        <f t="shared" si="44"/>
        <v>1.63</v>
      </c>
      <c r="K128" s="21">
        <f t="shared" si="44"/>
        <v>1.1300000000000001</v>
      </c>
      <c r="L128" s="21">
        <f t="shared" si="44"/>
        <v>1.1300000000000001</v>
      </c>
    </row>
    <row r="129" spans="1:12" ht="38.25">
      <c r="A129" s="30" t="s">
        <v>61</v>
      </c>
      <c r="B129" s="4" t="s">
        <v>62</v>
      </c>
      <c r="C129" s="57">
        <v>0.61</v>
      </c>
      <c r="D129" s="57">
        <v>0.61</v>
      </c>
      <c r="E129" s="57">
        <v>0.61</v>
      </c>
      <c r="F129" s="57">
        <v>0.61</v>
      </c>
      <c r="G129" s="18">
        <v>0.61</v>
      </c>
      <c r="H129" s="18">
        <v>0.61</v>
      </c>
      <c r="I129" s="57">
        <v>0.91</v>
      </c>
      <c r="J129" s="57">
        <v>0.91</v>
      </c>
      <c r="K129" s="57">
        <v>0.62</v>
      </c>
      <c r="L129" s="57">
        <v>0.62</v>
      </c>
    </row>
    <row r="130" spans="1:12">
      <c r="A130" s="30" t="s">
        <v>63</v>
      </c>
      <c r="B130" s="4" t="s">
        <v>59</v>
      </c>
      <c r="C130" s="57">
        <v>0.18</v>
      </c>
      <c r="D130" s="57">
        <v>0.18</v>
      </c>
      <c r="E130" s="57">
        <v>0.18</v>
      </c>
      <c r="F130" s="57">
        <v>0.18</v>
      </c>
      <c r="G130" s="18">
        <v>0.18</v>
      </c>
      <c r="H130" s="18">
        <v>0.18</v>
      </c>
      <c r="I130" s="57">
        <v>0.26</v>
      </c>
      <c r="J130" s="57">
        <v>0.26</v>
      </c>
      <c r="K130" s="57">
        <v>0.19</v>
      </c>
      <c r="L130" s="57">
        <v>0.19</v>
      </c>
    </row>
    <row r="131" spans="1:12">
      <c r="A131" s="30" t="s">
        <v>64</v>
      </c>
      <c r="B131" s="4" t="s">
        <v>75</v>
      </c>
      <c r="C131" s="57">
        <v>0.31</v>
      </c>
      <c r="D131" s="57">
        <v>0.31</v>
      </c>
      <c r="E131" s="57">
        <v>0.31</v>
      </c>
      <c r="F131" s="57">
        <v>0.31</v>
      </c>
      <c r="G131" s="18">
        <v>0.31</v>
      </c>
      <c r="H131" s="18">
        <v>0.31</v>
      </c>
      <c r="I131" s="57">
        <v>0.44</v>
      </c>
      <c r="J131" s="57">
        <v>0.44</v>
      </c>
      <c r="K131" s="57">
        <v>0.3</v>
      </c>
      <c r="L131" s="57">
        <v>0.3</v>
      </c>
    </row>
    <row r="132" spans="1:12">
      <c r="A132" s="30" t="s">
        <v>65</v>
      </c>
      <c r="B132" s="4" t="s">
        <v>85</v>
      </c>
      <c r="C132" s="57">
        <v>0.02</v>
      </c>
      <c r="D132" s="57">
        <v>0.02</v>
      </c>
      <c r="E132" s="57">
        <v>0.02</v>
      </c>
      <c r="F132" s="57">
        <v>0.02</v>
      </c>
      <c r="G132" s="18">
        <v>0.02</v>
      </c>
      <c r="H132" s="18">
        <v>0.02</v>
      </c>
      <c r="I132" s="57">
        <v>0.02</v>
      </c>
      <c r="J132" s="57">
        <v>0.02</v>
      </c>
      <c r="K132" s="57">
        <v>0.02</v>
      </c>
      <c r="L132" s="57">
        <v>0.02</v>
      </c>
    </row>
    <row r="133" spans="1:12">
      <c r="A133" s="53"/>
      <c r="B133" s="9" t="s">
        <v>11</v>
      </c>
      <c r="C133" s="10">
        <f t="shared" ref="C133:L133" si="45">C123+C128</f>
        <v>4.6400000000000006</v>
      </c>
      <c r="D133" s="10">
        <f t="shared" si="45"/>
        <v>4.6400000000000006</v>
      </c>
      <c r="E133" s="10">
        <f t="shared" si="45"/>
        <v>4.6400000000000006</v>
      </c>
      <c r="F133" s="10">
        <f t="shared" si="45"/>
        <v>4.6400000000000006</v>
      </c>
      <c r="G133" s="16">
        <f t="shared" si="45"/>
        <v>4.6400000000000006</v>
      </c>
      <c r="H133" s="16">
        <f t="shared" si="45"/>
        <v>4.6400000000000006</v>
      </c>
      <c r="I133" s="10">
        <f t="shared" si="45"/>
        <v>5.15</v>
      </c>
      <c r="J133" s="10">
        <f t="shared" si="45"/>
        <v>5.15</v>
      </c>
      <c r="K133" s="10">
        <f t="shared" si="45"/>
        <v>4.6500000000000004</v>
      </c>
      <c r="L133" s="10">
        <f t="shared" si="45"/>
        <v>4.6500000000000004</v>
      </c>
    </row>
    <row r="134" spans="1:12" s="3" customFormat="1">
      <c r="A134" s="53" t="s">
        <v>42</v>
      </c>
      <c r="B134" s="9" t="s">
        <v>19</v>
      </c>
      <c r="C134" s="10">
        <f>C135+C136</f>
        <v>1.1299999999999999</v>
      </c>
      <c r="D134" s="10">
        <f t="shared" ref="D134:F134" si="46">D135+D136</f>
        <v>1.1299999999999999</v>
      </c>
      <c r="E134" s="10">
        <f t="shared" si="46"/>
        <v>1.1299999999999999</v>
      </c>
      <c r="F134" s="10">
        <f t="shared" si="46"/>
        <v>1.1299999999999999</v>
      </c>
      <c r="G134" s="16">
        <f>G135+G136</f>
        <v>1.1299999999999999</v>
      </c>
      <c r="H134" s="16">
        <f>H135+H136</f>
        <v>1.1299999999999999</v>
      </c>
      <c r="I134" s="10">
        <f>I135+I136</f>
        <v>1.25</v>
      </c>
      <c r="J134" s="10">
        <f t="shared" ref="J134:L134" si="47">J135+J136</f>
        <v>1.25</v>
      </c>
      <c r="K134" s="10">
        <f t="shared" si="47"/>
        <v>0.56000000000000005</v>
      </c>
      <c r="L134" s="10">
        <f t="shared" si="47"/>
        <v>0.56000000000000005</v>
      </c>
    </row>
    <row r="135" spans="1:12">
      <c r="A135" s="30" t="s">
        <v>68</v>
      </c>
      <c r="B135" s="4" t="s">
        <v>105</v>
      </c>
      <c r="C135" s="57">
        <v>0.89</v>
      </c>
      <c r="D135" s="57">
        <v>0.89</v>
      </c>
      <c r="E135" s="57">
        <v>0.89</v>
      </c>
      <c r="F135" s="57">
        <v>0.89</v>
      </c>
      <c r="G135" s="17">
        <v>0.89</v>
      </c>
      <c r="H135" s="17">
        <v>0.89</v>
      </c>
      <c r="I135" s="57">
        <v>0.89</v>
      </c>
      <c r="J135" s="57">
        <v>0.89</v>
      </c>
      <c r="K135" s="57">
        <v>0.44</v>
      </c>
      <c r="L135" s="57">
        <v>0.44</v>
      </c>
    </row>
    <row r="136" spans="1:12">
      <c r="A136" s="30" t="s">
        <v>99</v>
      </c>
      <c r="B136" s="4" t="s">
        <v>107</v>
      </c>
      <c r="C136" s="57">
        <v>0.24</v>
      </c>
      <c r="D136" s="57">
        <v>0.24</v>
      </c>
      <c r="E136" s="57">
        <v>0.24</v>
      </c>
      <c r="F136" s="57">
        <v>0.24</v>
      </c>
      <c r="G136" s="17">
        <v>0.24</v>
      </c>
      <c r="H136" s="17">
        <v>0.24</v>
      </c>
      <c r="I136" s="57">
        <v>0.36</v>
      </c>
      <c r="J136" s="57">
        <v>0.36</v>
      </c>
      <c r="K136" s="57">
        <v>0.12</v>
      </c>
      <c r="L136" s="57">
        <v>0.12</v>
      </c>
    </row>
    <row r="137" spans="1:12">
      <c r="A137" s="52"/>
      <c r="B137" s="9" t="s">
        <v>8</v>
      </c>
      <c r="C137" s="10">
        <f t="shared" ref="C137:L137" si="48">C133+C134</f>
        <v>5.7700000000000005</v>
      </c>
      <c r="D137" s="10">
        <f t="shared" si="48"/>
        <v>5.7700000000000005</v>
      </c>
      <c r="E137" s="10">
        <f t="shared" si="48"/>
        <v>5.7700000000000005</v>
      </c>
      <c r="F137" s="10">
        <f t="shared" si="48"/>
        <v>5.7700000000000005</v>
      </c>
      <c r="G137" s="16">
        <f t="shared" si="48"/>
        <v>5.7700000000000005</v>
      </c>
      <c r="H137" s="16">
        <f t="shared" si="48"/>
        <v>5.7700000000000005</v>
      </c>
      <c r="I137" s="10">
        <f t="shared" si="48"/>
        <v>6.4</v>
      </c>
      <c r="J137" s="10">
        <f t="shared" si="48"/>
        <v>6.4</v>
      </c>
      <c r="K137" s="10">
        <f t="shared" si="48"/>
        <v>5.2100000000000009</v>
      </c>
      <c r="L137" s="10">
        <f t="shared" si="48"/>
        <v>5.2100000000000009</v>
      </c>
    </row>
    <row r="138" spans="1:12">
      <c r="A138" s="11"/>
      <c r="B138" s="4" t="s">
        <v>92</v>
      </c>
      <c r="C138" s="15">
        <v>0.28850000000000003</v>
      </c>
      <c r="D138" s="15">
        <v>0.28850000000000003</v>
      </c>
      <c r="E138" s="15">
        <v>0.28850000000000003</v>
      </c>
      <c r="F138" s="15">
        <v>0.28850000000000003</v>
      </c>
      <c r="G138" s="32">
        <v>0.1731</v>
      </c>
      <c r="H138" s="32">
        <v>0.1731</v>
      </c>
      <c r="I138" s="15">
        <v>0.192</v>
      </c>
      <c r="J138" s="15">
        <v>0.192</v>
      </c>
      <c r="K138" s="15">
        <v>0.15630000000000002</v>
      </c>
      <c r="L138" s="15">
        <v>0.15630000000000002</v>
      </c>
    </row>
    <row r="139" spans="1:12">
      <c r="A139" s="52"/>
      <c r="B139" s="9" t="s">
        <v>12</v>
      </c>
      <c r="C139" s="10">
        <f t="shared" ref="C139:L139" si="49">C137+C138</f>
        <v>6.0585000000000004</v>
      </c>
      <c r="D139" s="10">
        <f t="shared" si="49"/>
        <v>6.0585000000000004</v>
      </c>
      <c r="E139" s="10">
        <f t="shared" si="49"/>
        <v>6.0585000000000004</v>
      </c>
      <c r="F139" s="10">
        <f t="shared" si="49"/>
        <v>6.0585000000000004</v>
      </c>
      <c r="G139" s="16">
        <f t="shared" si="49"/>
        <v>5.9431000000000003</v>
      </c>
      <c r="H139" s="16">
        <f t="shared" si="49"/>
        <v>5.9431000000000003</v>
      </c>
      <c r="I139" s="10">
        <f t="shared" si="49"/>
        <v>6.5920000000000005</v>
      </c>
      <c r="J139" s="10">
        <f t="shared" si="49"/>
        <v>6.5920000000000005</v>
      </c>
      <c r="K139" s="10">
        <f t="shared" si="49"/>
        <v>5.3663000000000007</v>
      </c>
      <c r="L139" s="10">
        <f t="shared" si="49"/>
        <v>5.3663000000000007</v>
      </c>
    </row>
    <row r="140" spans="1:12">
      <c r="A140" s="11"/>
      <c r="B140" s="4" t="s">
        <v>123</v>
      </c>
      <c r="C140" s="57">
        <v>1.2117000000000002</v>
      </c>
      <c r="D140" s="57">
        <v>1.2117000000000002</v>
      </c>
      <c r="E140" s="57">
        <v>1.2117000000000002</v>
      </c>
      <c r="F140" s="57">
        <v>1.2117000000000002</v>
      </c>
      <c r="G140" s="17">
        <v>1.1888200000000002</v>
      </c>
      <c r="H140" s="17">
        <v>1.1888200000000002</v>
      </c>
      <c r="I140" s="57">
        <v>1.3184000000000002</v>
      </c>
      <c r="J140" s="57">
        <v>1.3184000000000002</v>
      </c>
      <c r="K140" s="57">
        <v>1.0732600000000001</v>
      </c>
      <c r="L140" s="57">
        <v>1.0732600000000001</v>
      </c>
    </row>
    <row r="141" spans="1:12">
      <c r="A141" s="52"/>
      <c r="B141" s="9" t="s">
        <v>9</v>
      </c>
      <c r="C141" s="33">
        <f t="shared" ref="C141:L141" si="50">C139+C140</f>
        <v>7.2702000000000009</v>
      </c>
      <c r="D141" s="33">
        <f t="shared" si="50"/>
        <v>7.2702000000000009</v>
      </c>
      <c r="E141" s="33">
        <f t="shared" si="50"/>
        <v>7.2702000000000009</v>
      </c>
      <c r="F141" s="33">
        <f t="shared" si="50"/>
        <v>7.2702000000000009</v>
      </c>
      <c r="G141" s="33">
        <f t="shared" si="50"/>
        <v>7.1319200000000009</v>
      </c>
      <c r="H141" s="33">
        <f t="shared" si="50"/>
        <v>7.1319200000000009</v>
      </c>
      <c r="I141" s="33">
        <f t="shared" si="50"/>
        <v>7.910400000000001</v>
      </c>
      <c r="J141" s="33">
        <f t="shared" si="50"/>
        <v>7.910400000000001</v>
      </c>
      <c r="K141" s="33">
        <f t="shared" si="50"/>
        <v>6.4395600000000011</v>
      </c>
      <c r="L141" s="33">
        <f t="shared" si="50"/>
        <v>6.4395600000000011</v>
      </c>
    </row>
  </sheetData>
  <mergeCells count="35">
    <mergeCell ref="A117:K117"/>
    <mergeCell ref="A118:K118"/>
    <mergeCell ref="A120:A121"/>
    <mergeCell ref="B120:B121"/>
    <mergeCell ref="C120:L120"/>
    <mergeCell ref="C121:D121"/>
    <mergeCell ref="E121:F121"/>
    <mergeCell ref="G121:H121"/>
    <mergeCell ref="I121:J121"/>
    <mergeCell ref="K121:L121"/>
    <mergeCell ref="A66:K66"/>
    <mergeCell ref="A67:K67"/>
    <mergeCell ref="A69:A70"/>
    <mergeCell ref="B69:B70"/>
    <mergeCell ref="C69:L69"/>
    <mergeCell ref="C70:D70"/>
    <mergeCell ref="E70:F70"/>
    <mergeCell ref="G70:H70"/>
    <mergeCell ref="I70:J70"/>
    <mergeCell ref="K70:L70"/>
    <mergeCell ref="A52:L52"/>
    <mergeCell ref="A55:L55"/>
    <mergeCell ref="A56:B56"/>
    <mergeCell ref="A57:L57"/>
    <mergeCell ref="A63:B63"/>
    <mergeCell ref="A2:K2"/>
    <mergeCell ref="A3:K3"/>
    <mergeCell ref="A5:A6"/>
    <mergeCell ref="B5:B6"/>
    <mergeCell ref="C5:L5"/>
    <mergeCell ref="C6:D6"/>
    <mergeCell ref="E6:F6"/>
    <mergeCell ref="G6:H6"/>
    <mergeCell ref="I6:J6"/>
    <mergeCell ref="K6:L6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63" fitToHeight="0" orientation="portrait" r:id="rId1"/>
  <headerFooter alignWithMargins="0"/>
  <rowBreaks count="2" manualBreakCount="2">
    <brk id="64" max="16383" man="1"/>
    <brk id="11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Калькуляция</vt:lpstr>
      <vt:lpstr>Калькуляция!Заголовки_для_печати</vt:lpstr>
      <vt:lpstr>Калькуляция!Область_печати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ЖКХ</dc:creator>
  <cp:lastModifiedBy>falcon</cp:lastModifiedBy>
  <cp:lastPrinted>2019-06-27T05:59:36Z</cp:lastPrinted>
  <dcterms:created xsi:type="dcterms:W3CDTF">2002-12-23T05:10:14Z</dcterms:created>
  <dcterms:modified xsi:type="dcterms:W3CDTF">2020-06-30T13:27:59Z</dcterms:modified>
  <cp:contentStatus/>
</cp:coreProperties>
</file>