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Документы\Документы\3 - Итоговые материалы по ЖКУ\Итоговые материалы на 2019 год\на отправку в УК\Содержание с 01.07.2019\"/>
    </mc:Choice>
  </mc:AlternateContent>
  <bookViews>
    <workbookView xWindow="30" yWindow="705" windowWidth="11055" windowHeight="11220" tabRatio="916"/>
  </bookViews>
  <sheets>
    <sheet name="Калькуляция" sheetId="39" r:id="rId1"/>
  </sheets>
  <definedNames>
    <definedName name="_xlnm.Print_Titles" localSheetId="0">Калькуляция!$5:$6</definedName>
    <definedName name="_xlnm.Print_Area" localSheetId="0">Калькуляция!$A$1:$L$141</definedName>
  </definedNames>
  <calcPr calcId="152511"/>
</workbook>
</file>

<file path=xl/calcChain.xml><?xml version="1.0" encoding="utf-8"?>
<calcChain xmlns="http://schemas.openxmlformats.org/spreadsheetml/2006/main">
  <c r="L28" i="39" l="1"/>
  <c r="L29" i="39"/>
  <c r="K28" i="39"/>
  <c r="K29" i="39"/>
  <c r="J28" i="39"/>
  <c r="J29" i="39"/>
  <c r="I28" i="39"/>
  <c r="I29" i="39"/>
  <c r="H28" i="39"/>
  <c r="H29" i="39"/>
  <c r="G28" i="39"/>
  <c r="G29" i="39"/>
  <c r="F28" i="39"/>
  <c r="F29" i="39"/>
  <c r="E28" i="39"/>
  <c r="E29" i="39"/>
  <c r="C28" i="39"/>
  <c r="D28" i="39" s="1"/>
  <c r="C29" i="39"/>
  <c r="D29" i="39" s="1"/>
  <c r="G97" i="39"/>
  <c r="C97" i="39"/>
  <c r="C87" i="39"/>
  <c r="C48" i="39" l="1"/>
  <c r="D48" i="39"/>
  <c r="E48" i="39"/>
  <c r="F48" i="39"/>
  <c r="G48" i="39"/>
  <c r="H48" i="39"/>
  <c r="I48" i="39"/>
  <c r="J48" i="39"/>
  <c r="K48" i="39"/>
  <c r="L48" i="39"/>
  <c r="L41" i="39" l="1"/>
  <c r="K41" i="39"/>
  <c r="J41" i="39"/>
  <c r="I41" i="39"/>
  <c r="H41" i="39"/>
  <c r="G41" i="39"/>
  <c r="F41" i="39"/>
  <c r="E41" i="39"/>
  <c r="C41" i="39"/>
  <c r="D41" i="39" s="1"/>
  <c r="J97" i="39"/>
  <c r="K97" i="39"/>
  <c r="L97" i="39"/>
  <c r="I97" i="39"/>
  <c r="H97" i="39"/>
  <c r="D97" i="39"/>
  <c r="E97" i="39"/>
  <c r="F97" i="39"/>
  <c r="J38" i="39" l="1"/>
  <c r="J39" i="39"/>
  <c r="J26" i="39"/>
  <c r="J25" i="39"/>
  <c r="C107" i="39"/>
  <c r="H134" i="39"/>
  <c r="G134" i="39"/>
  <c r="D134" i="39"/>
  <c r="E134" i="39"/>
  <c r="F134" i="39"/>
  <c r="C134" i="39"/>
  <c r="I134" i="39"/>
  <c r="E45" i="39"/>
  <c r="K128" i="39"/>
  <c r="I128" i="39"/>
  <c r="G128" i="39"/>
  <c r="E128" i="39"/>
  <c r="C128" i="39"/>
  <c r="I123" i="39"/>
  <c r="G123" i="39"/>
  <c r="G133" i="39" s="1"/>
  <c r="E123" i="39"/>
  <c r="C123" i="39"/>
  <c r="L39" i="39"/>
  <c r="F38" i="39"/>
  <c r="H37" i="39"/>
  <c r="L35" i="39"/>
  <c r="H35" i="39"/>
  <c r="F35" i="39"/>
  <c r="L34" i="39"/>
  <c r="L31" i="39"/>
  <c r="H31" i="39"/>
  <c r="J30" i="39"/>
  <c r="L27" i="39"/>
  <c r="I27" i="39"/>
  <c r="H27" i="39"/>
  <c r="H26" i="39"/>
  <c r="F26" i="39"/>
  <c r="L25" i="39"/>
  <c r="H25" i="39"/>
  <c r="L24" i="39"/>
  <c r="I24" i="39"/>
  <c r="F24" i="39"/>
  <c r="G87" i="39"/>
  <c r="L22" i="39"/>
  <c r="J22" i="39"/>
  <c r="E22" i="39"/>
  <c r="L21" i="39"/>
  <c r="H21" i="39"/>
  <c r="H20" i="39"/>
  <c r="F20" i="39"/>
  <c r="L46" i="39"/>
  <c r="H19" i="39"/>
  <c r="L17" i="39"/>
  <c r="H17" i="39"/>
  <c r="H16" i="39"/>
  <c r="F16" i="39"/>
  <c r="L15" i="39"/>
  <c r="H15" i="39"/>
  <c r="C14" i="39"/>
  <c r="D14" i="39" s="1"/>
  <c r="H12" i="39"/>
  <c r="L11" i="39"/>
  <c r="J11" i="39"/>
  <c r="E10" i="39"/>
  <c r="D10" i="39"/>
  <c r="I10" i="39"/>
  <c r="L58" i="39"/>
  <c r="H58" i="39"/>
  <c r="D58" i="39"/>
  <c r="H46" i="39"/>
  <c r="G46" i="39"/>
  <c r="C46" i="39"/>
  <c r="D46" i="39" s="1"/>
  <c r="L40" i="39"/>
  <c r="K40" i="39"/>
  <c r="J40" i="39"/>
  <c r="I40" i="39"/>
  <c r="H40" i="39"/>
  <c r="G40" i="39"/>
  <c r="F40" i="39"/>
  <c r="E40" i="39"/>
  <c r="C40" i="39"/>
  <c r="K39" i="39"/>
  <c r="I39" i="39"/>
  <c r="H39" i="39"/>
  <c r="G39" i="39"/>
  <c r="F39" i="39"/>
  <c r="E39" i="39"/>
  <c r="C39" i="39"/>
  <c r="D39" i="39" s="1"/>
  <c r="L38" i="39"/>
  <c r="K38" i="39"/>
  <c r="I38" i="39"/>
  <c r="H38" i="39"/>
  <c r="G38" i="39"/>
  <c r="E38" i="39"/>
  <c r="C38" i="39"/>
  <c r="D38" i="39" s="1"/>
  <c r="L37" i="39"/>
  <c r="K37" i="39"/>
  <c r="I37" i="39"/>
  <c r="F37" i="39"/>
  <c r="E37" i="39"/>
  <c r="C37" i="39"/>
  <c r="D37" i="39" s="1"/>
  <c r="K35" i="39"/>
  <c r="G35" i="39"/>
  <c r="E35" i="39"/>
  <c r="C35" i="39"/>
  <c r="D35" i="39" s="1"/>
  <c r="J34" i="39"/>
  <c r="I34" i="39"/>
  <c r="G34" i="39"/>
  <c r="E34" i="39"/>
  <c r="K32" i="39"/>
  <c r="I32" i="39"/>
  <c r="H32" i="39"/>
  <c r="G32" i="39"/>
  <c r="F32" i="39"/>
  <c r="C32" i="39"/>
  <c r="D32" i="39" s="1"/>
  <c r="K31" i="39"/>
  <c r="J31" i="39"/>
  <c r="I31" i="39"/>
  <c r="G31" i="39"/>
  <c r="F31" i="39"/>
  <c r="E31" i="39"/>
  <c r="C31" i="39"/>
  <c r="D31" i="39" s="1"/>
  <c r="L30" i="39"/>
  <c r="K30" i="39"/>
  <c r="I30" i="39"/>
  <c r="H30" i="39"/>
  <c r="G30" i="39"/>
  <c r="F30" i="39"/>
  <c r="E30" i="39"/>
  <c r="C30" i="39"/>
  <c r="D30" i="39" s="1"/>
  <c r="G27" i="39"/>
  <c r="F27" i="39"/>
  <c r="E27" i="39"/>
  <c r="C27" i="39"/>
  <c r="D27" i="39" s="1"/>
  <c r="L26" i="39"/>
  <c r="K26" i="39"/>
  <c r="I26" i="39"/>
  <c r="G26" i="39"/>
  <c r="E26" i="39"/>
  <c r="C26" i="39"/>
  <c r="D26" i="39" s="1"/>
  <c r="K25" i="39"/>
  <c r="I25" i="39"/>
  <c r="G25" i="39"/>
  <c r="F25" i="39"/>
  <c r="E25" i="39"/>
  <c r="C25" i="39"/>
  <c r="D25" i="39" s="1"/>
  <c r="K24" i="39"/>
  <c r="H24" i="39"/>
  <c r="G24" i="39"/>
  <c r="E24" i="39"/>
  <c r="C24" i="39"/>
  <c r="D24" i="39" s="1"/>
  <c r="I22" i="39"/>
  <c r="K21" i="39"/>
  <c r="I21" i="39"/>
  <c r="G21" i="39"/>
  <c r="F21" i="39"/>
  <c r="E21" i="39"/>
  <c r="C21" i="39"/>
  <c r="D21" i="39" s="1"/>
  <c r="G20" i="39"/>
  <c r="E20" i="39"/>
  <c r="C20" i="39"/>
  <c r="D20" i="39" s="1"/>
  <c r="G19" i="39"/>
  <c r="C19" i="39"/>
  <c r="J17" i="39"/>
  <c r="I17" i="39"/>
  <c r="G17" i="39"/>
  <c r="C17" i="39"/>
  <c r="D17" i="39" s="1"/>
  <c r="I16" i="39"/>
  <c r="G16" i="39"/>
  <c r="C16" i="39"/>
  <c r="D16" i="39" s="1"/>
  <c r="K15" i="39"/>
  <c r="G15" i="39"/>
  <c r="C15" i="39"/>
  <c r="D15" i="39" s="1"/>
  <c r="G14" i="39"/>
  <c r="E14" i="39"/>
  <c r="L12" i="39"/>
  <c r="K12" i="39"/>
  <c r="I12" i="39"/>
  <c r="C12" i="39"/>
  <c r="K11" i="39"/>
  <c r="G11" i="39"/>
  <c r="F11" i="39"/>
  <c r="E11" i="39"/>
  <c r="H10" i="39"/>
  <c r="G10" i="39"/>
  <c r="K9" i="39"/>
  <c r="G9" i="39"/>
  <c r="E9" i="39"/>
  <c r="K46" i="39" l="1"/>
  <c r="J35" i="39"/>
  <c r="J37" i="39"/>
  <c r="J21" i="39"/>
  <c r="G13" i="39"/>
  <c r="K14" i="39"/>
  <c r="K22" i="39"/>
  <c r="K27" i="39"/>
  <c r="K23" i="39" s="1"/>
  <c r="J24" i="39"/>
  <c r="J27" i="39"/>
  <c r="K45" i="39"/>
  <c r="H87" i="39"/>
  <c r="I9" i="39"/>
  <c r="I11" i="39"/>
  <c r="G12" i="39"/>
  <c r="G8" i="39" s="1"/>
  <c r="E16" i="39"/>
  <c r="K17" i="39"/>
  <c r="K19" i="39"/>
  <c r="C23" i="39"/>
  <c r="D23" i="39" s="1"/>
  <c r="C34" i="39"/>
  <c r="D34" i="39" s="1"/>
  <c r="I35" i="39"/>
  <c r="G37" i="39"/>
  <c r="F10" i="39"/>
  <c r="L19" i="39"/>
  <c r="F22" i="39"/>
  <c r="I133" i="39"/>
  <c r="I137" i="39" s="1"/>
  <c r="I45" i="39"/>
  <c r="I14" i="39"/>
  <c r="F23" i="39"/>
  <c r="G23" i="39"/>
  <c r="K34" i="39"/>
  <c r="C58" i="39"/>
  <c r="G58" i="39"/>
  <c r="K58" i="39"/>
  <c r="E58" i="39"/>
  <c r="I58" i="39"/>
  <c r="K20" i="39"/>
  <c r="G82" i="39"/>
  <c r="E87" i="39"/>
  <c r="E32" i="39"/>
  <c r="E23" i="39" s="1"/>
  <c r="F58" i="39"/>
  <c r="G72" i="39"/>
  <c r="J16" i="39"/>
  <c r="H11" i="39"/>
  <c r="G137" i="39"/>
  <c r="E133" i="39"/>
  <c r="C13" i="39"/>
  <c r="D13" i="39" s="1"/>
  <c r="C133" i="39"/>
  <c r="C137" i="39" s="1"/>
  <c r="D12" i="39"/>
  <c r="D11" i="39"/>
  <c r="C43" i="39"/>
  <c r="C72" i="39"/>
  <c r="E72" i="39"/>
  <c r="F12" i="39"/>
  <c r="F15" i="39"/>
  <c r="E15" i="39"/>
  <c r="L16" i="39"/>
  <c r="K16" i="39"/>
  <c r="I19" i="39"/>
  <c r="D82" i="39"/>
  <c r="C22" i="39"/>
  <c r="D22" i="39" s="1"/>
  <c r="F123" i="39"/>
  <c r="C10" i="39"/>
  <c r="C11" i="39"/>
  <c r="J58" i="39"/>
  <c r="E77" i="39"/>
  <c r="E82" i="39"/>
  <c r="E19" i="39"/>
  <c r="E18" i="39" s="1"/>
  <c r="C9" i="39"/>
  <c r="E12" i="39"/>
  <c r="E8" i="39" s="1"/>
  <c r="H23" i="39"/>
  <c r="D40" i="39"/>
  <c r="C18" i="39"/>
  <c r="D18" i="39" s="1"/>
  <c r="D19" i="39"/>
  <c r="I23" i="39"/>
  <c r="H72" i="39"/>
  <c r="J10" i="39"/>
  <c r="I72" i="39"/>
  <c r="J12" i="39"/>
  <c r="C77" i="39"/>
  <c r="D77" i="39"/>
  <c r="J15" i="39"/>
  <c r="I15" i="39"/>
  <c r="I77" i="39"/>
  <c r="F17" i="39"/>
  <c r="E17" i="39"/>
  <c r="H22" i="39"/>
  <c r="H18" i="39" s="1"/>
  <c r="G22" i="39"/>
  <c r="G18" i="39" s="1"/>
  <c r="H34" i="39"/>
  <c r="J123" i="39"/>
  <c r="K77" i="39"/>
  <c r="C82" i="39"/>
  <c r="F87" i="39"/>
  <c r="D87" i="39"/>
  <c r="I87" i="39"/>
  <c r="K107" i="39"/>
  <c r="G77" i="39"/>
  <c r="K87" i="39"/>
  <c r="L32" i="39"/>
  <c r="L23" i="39" s="1"/>
  <c r="F34" i="39"/>
  <c r="E107" i="39"/>
  <c r="D128" i="39"/>
  <c r="L45" i="39"/>
  <c r="L128" i="39"/>
  <c r="H128" i="39"/>
  <c r="E137" i="39"/>
  <c r="K134" i="39"/>
  <c r="K18" i="39" l="1"/>
  <c r="K13" i="39"/>
  <c r="L20" i="39"/>
  <c r="L18" i="39" s="1"/>
  <c r="I13" i="39"/>
  <c r="I8" i="39"/>
  <c r="L87" i="39"/>
  <c r="I107" i="39"/>
  <c r="I43" i="39" s="1"/>
  <c r="G107" i="39"/>
  <c r="G43" i="39" s="1"/>
  <c r="F77" i="39"/>
  <c r="K82" i="39"/>
  <c r="I44" i="39"/>
  <c r="K43" i="39"/>
  <c r="J134" i="39"/>
  <c r="G139" i="39"/>
  <c r="G141" i="39" s="1"/>
  <c r="E13" i="39"/>
  <c r="C8" i="39"/>
  <c r="K123" i="39"/>
  <c r="K133" i="39" s="1"/>
  <c r="K137" i="39" s="1"/>
  <c r="L123" i="39"/>
  <c r="L133" i="39" s="1"/>
  <c r="H123" i="39"/>
  <c r="H133" i="39" s="1"/>
  <c r="H14" i="39"/>
  <c r="H13" i="39" s="1"/>
  <c r="H77" i="39"/>
  <c r="J72" i="39"/>
  <c r="J9" i="39"/>
  <c r="J8" i="39" s="1"/>
  <c r="C45" i="39"/>
  <c r="D45" i="39" s="1"/>
  <c r="J45" i="39"/>
  <c r="J128" i="39"/>
  <c r="J133" i="39" s="1"/>
  <c r="D123" i="39"/>
  <c r="D133" i="39" s="1"/>
  <c r="D137" i="39" s="1"/>
  <c r="D139" i="39" s="1"/>
  <c r="E44" i="39"/>
  <c r="L107" i="39"/>
  <c r="K44" i="39"/>
  <c r="L77" i="39"/>
  <c r="L14" i="39"/>
  <c r="L13" i="39" s="1"/>
  <c r="H9" i="39"/>
  <c r="H8" i="39" s="1"/>
  <c r="J19" i="39"/>
  <c r="C44" i="39"/>
  <c r="D44" i="39" s="1"/>
  <c r="F82" i="39"/>
  <c r="F19" i="39"/>
  <c r="F18" i="39" s="1"/>
  <c r="J20" i="39"/>
  <c r="I20" i="39"/>
  <c r="I18" i="39" s="1"/>
  <c r="F45" i="39"/>
  <c r="F128" i="39"/>
  <c r="F133" i="39" s="1"/>
  <c r="F14" i="39"/>
  <c r="F13" i="39" s="1"/>
  <c r="H45" i="39"/>
  <c r="G45" i="39"/>
  <c r="F9" i="39"/>
  <c r="F8" i="39" s="1"/>
  <c r="F72" i="39"/>
  <c r="J87" i="39"/>
  <c r="J32" i="39"/>
  <c r="J23" i="39" s="1"/>
  <c r="F46" i="39"/>
  <c r="E46" i="39"/>
  <c r="J46" i="39"/>
  <c r="I46" i="39"/>
  <c r="J14" i="39"/>
  <c r="J13" i="39" s="1"/>
  <c r="L134" i="39"/>
  <c r="H82" i="39"/>
  <c r="K72" i="39"/>
  <c r="K10" i="39"/>
  <c r="K8" i="39" s="1"/>
  <c r="E43" i="39"/>
  <c r="L9" i="39"/>
  <c r="G44" i="39"/>
  <c r="C139" i="39"/>
  <c r="I82" i="39"/>
  <c r="J77" i="39"/>
  <c r="D72" i="39"/>
  <c r="D106" i="39" s="1"/>
  <c r="D9" i="39"/>
  <c r="D8" i="39" s="1"/>
  <c r="L82" i="39" l="1"/>
  <c r="J44" i="39"/>
  <c r="J107" i="39"/>
  <c r="J43" i="39" s="1"/>
  <c r="H44" i="39"/>
  <c r="H107" i="39"/>
  <c r="H43" i="39" s="1"/>
  <c r="F44" i="39"/>
  <c r="F107" i="39"/>
  <c r="F43" i="39" s="1"/>
  <c r="D107" i="39"/>
  <c r="D43" i="39" s="1"/>
  <c r="J137" i="39"/>
  <c r="J139" i="39" s="1"/>
  <c r="J141" i="39" s="1"/>
  <c r="L137" i="39"/>
  <c r="L139" i="39" s="1"/>
  <c r="K36" i="39"/>
  <c r="J18" i="39"/>
  <c r="D141" i="39"/>
  <c r="L10" i="39"/>
  <c r="L8" i="39" s="1"/>
  <c r="L72" i="39"/>
  <c r="C36" i="39"/>
  <c r="C33" i="39" s="1"/>
  <c r="C106" i="39"/>
  <c r="C111" i="39" s="1"/>
  <c r="L44" i="39"/>
  <c r="F137" i="39"/>
  <c r="F139" i="39" s="1"/>
  <c r="E36" i="39"/>
  <c r="E106" i="39"/>
  <c r="E111" i="39" s="1"/>
  <c r="L43" i="39"/>
  <c r="H137" i="39"/>
  <c r="H139" i="39" s="1"/>
  <c r="C141" i="39"/>
  <c r="J82" i="39"/>
  <c r="I139" i="39"/>
  <c r="E139" i="39"/>
  <c r="K33" i="39" l="1"/>
  <c r="K42" i="39" s="1"/>
  <c r="K47" i="39" s="1"/>
  <c r="E33" i="39"/>
  <c r="E42" i="39" s="1"/>
  <c r="E47" i="39" s="1"/>
  <c r="E49" i="39" s="1"/>
  <c r="I106" i="39"/>
  <c r="I111" i="39" s="1"/>
  <c r="I36" i="39"/>
  <c r="G106" i="39"/>
  <c r="G111" i="39" s="1"/>
  <c r="G36" i="39"/>
  <c r="D111" i="39"/>
  <c r="K106" i="39"/>
  <c r="K111" i="39" s="1"/>
  <c r="K139" i="39"/>
  <c r="K141" i="39" s="1"/>
  <c r="H141" i="39"/>
  <c r="F36" i="39"/>
  <c r="F106" i="39"/>
  <c r="F111" i="39" s="1"/>
  <c r="E141" i="39"/>
  <c r="J36" i="39"/>
  <c r="J106" i="39"/>
  <c r="J111" i="39" s="1"/>
  <c r="I141" i="39"/>
  <c r="L141" i="39"/>
  <c r="F141" i="39"/>
  <c r="D36" i="39"/>
  <c r="C42" i="39"/>
  <c r="C47" i="39" s="1"/>
  <c r="L36" i="39"/>
  <c r="L106" i="39"/>
  <c r="L111" i="39" s="1"/>
  <c r="L113" i="39" s="1"/>
  <c r="G33" i="39" l="1"/>
  <c r="G42" i="39" s="1"/>
  <c r="G47" i="39" s="1"/>
  <c r="G49" i="39" s="1"/>
  <c r="G51" i="39" s="1"/>
  <c r="I33" i="39"/>
  <c r="I42" i="39" s="1"/>
  <c r="I47" i="39" s="1"/>
  <c r="I49" i="39" s="1"/>
  <c r="I51" i="39" s="1"/>
  <c r="L33" i="39"/>
  <c r="L42" i="39" s="1"/>
  <c r="L47" i="39" s="1"/>
  <c r="L49" i="39" s="1"/>
  <c r="J33" i="39"/>
  <c r="J42" i="39" s="1"/>
  <c r="J47" i="39" s="1"/>
  <c r="J49" i="39" s="1"/>
  <c r="K49" i="39"/>
  <c r="F33" i="39"/>
  <c r="F42" i="39" s="1"/>
  <c r="F47" i="39" s="1"/>
  <c r="F49" i="39" s="1"/>
  <c r="D33" i="39"/>
  <c r="D42" i="39" s="1"/>
  <c r="D47" i="39" s="1"/>
  <c r="D49" i="39" s="1"/>
  <c r="D51" i="39" s="1"/>
  <c r="G113" i="39"/>
  <c r="G115" i="39" s="1"/>
  <c r="H106" i="39"/>
  <c r="H111" i="39" s="1"/>
  <c r="H36" i="39"/>
  <c r="K113" i="39"/>
  <c r="K115" i="39" s="1"/>
  <c r="C49" i="39"/>
  <c r="C51" i="39" s="1"/>
  <c r="D113" i="39"/>
  <c r="D115" i="39" s="1"/>
  <c r="C113" i="39"/>
  <c r="C115" i="39" s="1"/>
  <c r="E51" i="39"/>
  <c r="K51" i="39"/>
  <c r="I113" i="39"/>
  <c r="E113" i="39"/>
  <c r="H33" i="39" l="1"/>
  <c r="H42" i="39" s="1"/>
  <c r="H47" i="39" s="1"/>
  <c r="H49" i="39" s="1"/>
  <c r="H51" i="39" s="1"/>
  <c r="G56" i="39"/>
  <c r="H113" i="39"/>
  <c r="H115" i="39" s="1"/>
  <c r="L115" i="39"/>
  <c r="F51" i="39"/>
  <c r="D56" i="39"/>
  <c r="L51" i="39"/>
  <c r="C56" i="39"/>
  <c r="J51" i="39"/>
  <c r="K56" i="39"/>
  <c r="I56" i="39"/>
  <c r="F113" i="39"/>
  <c r="E115" i="39"/>
  <c r="I115" i="39"/>
  <c r="E56" i="39"/>
  <c r="J113" i="39"/>
  <c r="G63" i="39" l="1"/>
  <c r="H56" i="39"/>
  <c r="J56" i="39"/>
  <c r="K63" i="39"/>
  <c r="L56" i="39"/>
  <c r="E63" i="39"/>
  <c r="F115" i="39"/>
  <c r="C63" i="39"/>
  <c r="F56" i="39"/>
  <c r="J115" i="39"/>
  <c r="I63" i="39"/>
  <c r="D63" i="39"/>
  <c r="H63" i="39" l="1"/>
  <c r="F63" i="39"/>
  <c r="L63" i="39"/>
  <c r="J63" i="39"/>
</calcChain>
</file>

<file path=xl/sharedStrings.xml><?xml version="1.0" encoding="utf-8"?>
<sst xmlns="http://schemas.openxmlformats.org/spreadsheetml/2006/main" count="273" uniqueCount="137">
  <si>
    <t>Проверка  дымоходов и вентканалов</t>
  </si>
  <si>
    <t>Дезинсекция,дератизация</t>
  </si>
  <si>
    <t>Противопожарные мероприятия</t>
  </si>
  <si>
    <t>Прочие прямые затраты</t>
  </si>
  <si>
    <t>Оплата работ по управлению жилым фондом</t>
  </si>
  <si>
    <t>5.</t>
  </si>
  <si>
    <t>6</t>
  </si>
  <si>
    <t>АДС</t>
  </si>
  <si>
    <t>Всего расходов по эксплуатации</t>
  </si>
  <si>
    <t>Всего с НДС</t>
  </si>
  <si>
    <t>Техническое освидетельствование лифтов</t>
  </si>
  <si>
    <t>Итого прямых затрат</t>
  </si>
  <si>
    <t>Итого с рентабельностью</t>
  </si>
  <si>
    <t>Степень благоустройства жилых помещений</t>
  </si>
  <si>
    <t>Жилые помещениея с полным типом благоустройства в МКД, оборудованных лифтами и мусоропроводами</t>
  </si>
  <si>
    <t>Жилые помещениея с полным типом благоустройства в МКД, оборудованных лифтами, без мусоропроводов</t>
  </si>
  <si>
    <t>Жилые помещениея с полным типом благоустройства в МКД, не оборудованных лифтами и мусоропроводами</t>
  </si>
  <si>
    <t>Жилые помещениея без ГВС в МКД, не оборудованных лифтами и мусоропроводами</t>
  </si>
  <si>
    <t>Жилые помещениея с отоплением от ОАГВ и печным отоплением в МКД, не оборудованных лифтами и мусоропроводами</t>
  </si>
  <si>
    <t>Общеэксплуатационные расходы</t>
  </si>
  <si>
    <t>4.3</t>
  </si>
  <si>
    <t>4.5</t>
  </si>
  <si>
    <t>4.6</t>
  </si>
  <si>
    <t>4.8</t>
  </si>
  <si>
    <t>5.5.</t>
  </si>
  <si>
    <t>5.5.1</t>
  </si>
  <si>
    <t>Ремонт и обслуживание внутридомового инженерного оборудования</t>
  </si>
  <si>
    <t>Ремонт и обслуживание конструктивных элементов жилых зданий</t>
  </si>
  <si>
    <t>Калькуляция себестоимости работ по текущему</t>
  </si>
  <si>
    <t xml:space="preserve">Калькуляция себестоимости работ по содержанию </t>
  </si>
  <si>
    <t>Калькуляция себестоимости работ по содержанию и текущему</t>
  </si>
  <si>
    <t>Прием отработанных ртутьсодержащих ламп</t>
  </si>
  <si>
    <t>5.3</t>
  </si>
  <si>
    <t>5.4</t>
  </si>
  <si>
    <t>5.5</t>
  </si>
  <si>
    <t>Обслуживание мусоропроводов</t>
  </si>
  <si>
    <t>Дезинсекция, дератизация</t>
  </si>
  <si>
    <t>4.1.</t>
  </si>
  <si>
    <t>4.2.</t>
  </si>
  <si>
    <t>4.3.</t>
  </si>
  <si>
    <t>4.4.</t>
  </si>
  <si>
    <t>4.5.</t>
  </si>
  <si>
    <t>Паспортный стол</t>
  </si>
  <si>
    <t>3.</t>
  </si>
  <si>
    <t>4.</t>
  </si>
  <si>
    <t>4.1</t>
  </si>
  <si>
    <t>4.2</t>
  </si>
  <si>
    <t>4.4</t>
  </si>
  <si>
    <t>4.7</t>
  </si>
  <si>
    <t>4.8.</t>
  </si>
  <si>
    <t>5.1</t>
  </si>
  <si>
    <t>5.2</t>
  </si>
  <si>
    <t>5.3.</t>
  </si>
  <si>
    <t>6.</t>
  </si>
  <si>
    <t>7.</t>
  </si>
  <si>
    <t>7.1</t>
  </si>
  <si>
    <t>7.2</t>
  </si>
  <si>
    <t>8</t>
  </si>
  <si>
    <t>Наименование статей затрат</t>
  </si>
  <si>
    <t>Заработная плата рабочих,выполняющих ремонт конструктивных элементов жилых зданий</t>
  </si>
  <si>
    <t>Отчисления на социальные нужды</t>
  </si>
  <si>
    <t>1.4</t>
  </si>
  <si>
    <t>2.1</t>
  </si>
  <si>
    <t>Заработная плата рабочих,выполняющих ремонт и обслуживание внутридомового инженерного оборудования</t>
  </si>
  <si>
    <t>2.2</t>
  </si>
  <si>
    <t>2.3</t>
  </si>
  <si>
    <t>2.4</t>
  </si>
  <si>
    <t>3</t>
  </si>
  <si>
    <t>Благоустройство и обеспечение санитарного состояния жилых зданий и придомовой территории</t>
  </si>
  <si>
    <t>3.1</t>
  </si>
  <si>
    <t>Мероприятия по энергосбережению</t>
  </si>
  <si>
    <t>Затраты на выпуск платежных документов по ЖУ (2,6%)</t>
  </si>
  <si>
    <t>Затраты на выпуск платежных документов по КУ</t>
  </si>
  <si>
    <t>5.1.</t>
  </si>
  <si>
    <t>5.2.</t>
  </si>
  <si>
    <t>5.4.</t>
  </si>
  <si>
    <t>5.6.</t>
  </si>
  <si>
    <t>Материалы</t>
  </si>
  <si>
    <t>Взыскание задолженности за ЖКУ</t>
  </si>
  <si>
    <t>ГВС</t>
  </si>
  <si>
    <t>в т.ч.диспетчерская служба</t>
  </si>
  <si>
    <t>ХВС</t>
  </si>
  <si>
    <t>8.</t>
  </si>
  <si>
    <t>9.</t>
  </si>
  <si>
    <t>10.</t>
  </si>
  <si>
    <t>11.</t>
  </si>
  <si>
    <t>12.</t>
  </si>
  <si>
    <t>Прочие расходы</t>
  </si>
  <si>
    <t>№п/п</t>
  </si>
  <si>
    <t>1.1</t>
  </si>
  <si>
    <t>1.2</t>
  </si>
  <si>
    <t>1.3</t>
  </si>
  <si>
    <t>4.6.</t>
  </si>
  <si>
    <t>4.7.</t>
  </si>
  <si>
    <t>Рентабельность</t>
  </si>
  <si>
    <t>7</t>
  </si>
  <si>
    <t>9</t>
  </si>
  <si>
    <t>10</t>
  </si>
  <si>
    <t>14</t>
  </si>
  <si>
    <t>15</t>
  </si>
  <si>
    <t>Заработная плата рабочих,занятых благоустройством и обеспечением санитарного состояния жилых зданий и придомовой территории</t>
  </si>
  <si>
    <t>3.2</t>
  </si>
  <si>
    <t>3.3</t>
  </si>
  <si>
    <t>3.5</t>
  </si>
  <si>
    <t>Услуги сторонних организаций:</t>
  </si>
  <si>
    <t>Исполнение функиций по приему и передачи в органы регистроационного учета документов</t>
  </si>
  <si>
    <t>Обслуживание конструктивных элементов жилых зданий</t>
  </si>
  <si>
    <t>Общеэксплуатационные расходы по разделу 1</t>
  </si>
  <si>
    <t>7.3</t>
  </si>
  <si>
    <t>Общеэксплуатационные расходы по разделу 2</t>
  </si>
  <si>
    <t>Общеэксплуатационные расходы по разделу 3</t>
  </si>
  <si>
    <t>город</t>
  </si>
  <si>
    <t>село</t>
  </si>
  <si>
    <t>Эл.Эн.</t>
  </si>
  <si>
    <t>13.</t>
  </si>
  <si>
    <t>Итого за содержание и текущий ремонт жилого помещения с НДС</t>
  </si>
  <si>
    <t xml:space="preserve">Жилые помещениея с полным типом благоустройства в МКД, оборудованных лифтами, без мусоропроводов </t>
  </si>
  <si>
    <t xml:space="preserve">Жилые помещениея без ГВС в МКД, не оборудованных лифтами и мусоропроводами </t>
  </si>
  <si>
    <t xml:space="preserve">Жилые помещениея с отоплением от ОАГВ и печным отоплением в МКД, не оборудованных лифтами и мусоропроводами </t>
  </si>
  <si>
    <t>Проверка ВДГО</t>
  </si>
  <si>
    <t>ВСЕГО за содержание жилого помещения</t>
  </si>
  <si>
    <t>15.1</t>
  </si>
  <si>
    <t>15.2</t>
  </si>
  <si>
    <t>15.3</t>
  </si>
  <si>
    <t>ПОЛНЫЙ тариф за содержание жилого помещения (с ОДН)</t>
  </si>
  <si>
    <t>НДС 20%</t>
  </si>
  <si>
    <t>5.7</t>
  </si>
  <si>
    <t>Содержание контейнерных площадок</t>
  </si>
  <si>
    <t>4.9</t>
  </si>
  <si>
    <t>Диагностика газового оборудования</t>
  </si>
  <si>
    <t>жилого помещения с 01.07.2019 г.</t>
  </si>
  <si>
    <t xml:space="preserve">               ремонту жилого помещения с 01.07.2019 г.</t>
  </si>
  <si>
    <t>Плата за общедомовые нужды</t>
  </si>
  <si>
    <t>Содержание и обслуживание лифтового хозяйства</t>
  </si>
  <si>
    <t>Уборка лестничных клеток</t>
  </si>
  <si>
    <t>4.9.</t>
  </si>
  <si>
    <t>ремонту жилого помещения с 01.07.2019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</si>
</sst>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3" fillId="0" borderId="0" xfId="0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9" fontId="2" fillId="0" borderId="0" xfId="0" applyNumberFormat="1" applyFont="1"/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9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0" xfId="0" applyFont="1"/>
    <xf numFmtId="0" fontId="2" fillId="0" borderId="4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/>
    <xf numFmtId="2" fontId="2" fillId="6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2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wrapText="1"/>
    </xf>
    <xf numFmtId="2" fontId="2" fillId="6" borderId="1" xfId="0" applyNumberFormat="1" applyFont="1" applyFill="1" applyBorder="1" applyAlignment="1">
      <alignment horizontal="center" wrapText="1"/>
    </xf>
    <xf numFmtId="2" fontId="6" fillId="6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4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41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52" sqref="C152"/>
    </sheetView>
  </sheetViews>
  <sheetFormatPr defaultRowHeight="12.75" x14ac:dyDescent="0.2"/>
  <cols>
    <col min="1" max="1" width="5.7109375" style="1" customWidth="1"/>
    <col min="2" max="2" width="46.5703125" style="1" customWidth="1"/>
    <col min="3" max="6" width="11" style="1" customWidth="1"/>
    <col min="7" max="8" width="11" style="19" customWidth="1"/>
    <col min="9" max="12" width="11" style="1" customWidth="1"/>
    <col min="13" max="16384" width="9.140625" style="1"/>
  </cols>
  <sheetData>
    <row r="1" spans="1:12" ht="15.75" x14ac:dyDescent="0.25">
      <c r="C1" s="7"/>
      <c r="D1" s="7"/>
      <c r="E1" s="7"/>
      <c r="F1" s="7"/>
      <c r="G1" s="20"/>
      <c r="H1" s="20"/>
    </row>
    <row r="2" spans="1:12" ht="14.25" x14ac:dyDescent="0.2">
      <c r="A2" s="67" t="s">
        <v>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47"/>
    </row>
    <row r="3" spans="1:12" ht="14.25" x14ac:dyDescent="0.2">
      <c r="A3" s="68" t="s">
        <v>131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48"/>
    </row>
    <row r="5" spans="1:12" ht="12.75" customHeight="1" x14ac:dyDescent="0.2">
      <c r="A5" s="69" t="s">
        <v>88</v>
      </c>
      <c r="B5" s="70" t="s">
        <v>58</v>
      </c>
      <c r="C5" s="71" t="s">
        <v>13</v>
      </c>
      <c r="D5" s="71"/>
      <c r="E5" s="71"/>
      <c r="F5" s="71"/>
      <c r="G5" s="71"/>
      <c r="H5" s="71"/>
      <c r="I5" s="71"/>
      <c r="J5" s="71"/>
      <c r="K5" s="71"/>
      <c r="L5" s="71"/>
    </row>
    <row r="6" spans="1:12" ht="133.5" customHeight="1" x14ac:dyDescent="0.2">
      <c r="A6" s="70"/>
      <c r="B6" s="71"/>
      <c r="C6" s="77" t="s">
        <v>14</v>
      </c>
      <c r="D6" s="78"/>
      <c r="E6" s="77" t="s">
        <v>116</v>
      </c>
      <c r="F6" s="78"/>
      <c r="G6" s="79" t="s">
        <v>16</v>
      </c>
      <c r="H6" s="80"/>
      <c r="I6" s="77" t="s">
        <v>117</v>
      </c>
      <c r="J6" s="78"/>
      <c r="K6" s="70" t="s">
        <v>118</v>
      </c>
      <c r="L6" s="70"/>
    </row>
    <row r="7" spans="1:12" ht="36" customHeight="1" x14ac:dyDescent="0.2">
      <c r="A7" s="49"/>
      <c r="B7" s="50"/>
      <c r="C7" s="49" t="s">
        <v>111</v>
      </c>
      <c r="D7" s="49" t="s">
        <v>112</v>
      </c>
      <c r="E7" s="49" t="s">
        <v>111</v>
      </c>
      <c r="F7" s="49" t="s">
        <v>112</v>
      </c>
      <c r="G7" s="51" t="s">
        <v>111</v>
      </c>
      <c r="H7" s="51" t="s">
        <v>112</v>
      </c>
      <c r="I7" s="49" t="s">
        <v>111</v>
      </c>
      <c r="J7" s="49" t="s">
        <v>112</v>
      </c>
      <c r="K7" s="49" t="s">
        <v>111</v>
      </c>
      <c r="L7" s="49" t="s">
        <v>112</v>
      </c>
    </row>
    <row r="8" spans="1:12" ht="25.5" x14ac:dyDescent="0.2">
      <c r="A8" s="8">
        <v>1</v>
      </c>
      <c r="B8" s="9" t="s">
        <v>106</v>
      </c>
      <c r="C8" s="10">
        <f t="shared" ref="C8:L8" si="0">SUM(C9:C12)</f>
        <v>3.7199999999999998</v>
      </c>
      <c r="D8" s="10">
        <f t="shared" si="0"/>
        <v>3.7199999999999998</v>
      </c>
      <c r="E8" s="10">
        <f t="shared" si="0"/>
        <v>3.7199999999999998</v>
      </c>
      <c r="F8" s="10">
        <f t="shared" si="0"/>
        <v>3.7199999999999998</v>
      </c>
      <c r="G8" s="16">
        <f t="shared" si="0"/>
        <v>3.7199999999999998</v>
      </c>
      <c r="H8" s="16">
        <f t="shared" si="0"/>
        <v>3.7199999999999998</v>
      </c>
      <c r="I8" s="10">
        <f t="shared" si="0"/>
        <v>3.7199999999999998</v>
      </c>
      <c r="J8" s="10">
        <f t="shared" si="0"/>
        <v>3.7199999999999998</v>
      </c>
      <c r="K8" s="10">
        <f t="shared" si="0"/>
        <v>3.7199999999999998</v>
      </c>
      <c r="L8" s="10">
        <f t="shared" si="0"/>
        <v>3.7199999999999998</v>
      </c>
    </row>
    <row r="9" spans="1:12" ht="27.75" customHeight="1" x14ac:dyDescent="0.2">
      <c r="A9" s="11" t="s">
        <v>89</v>
      </c>
      <c r="B9" s="4" t="s">
        <v>59</v>
      </c>
      <c r="C9" s="12">
        <f>C73+C124</f>
        <v>2.35</v>
      </c>
      <c r="D9" s="12">
        <f>D73+D124</f>
        <v>2.35</v>
      </c>
      <c r="E9" s="12">
        <f>E73+E124</f>
        <v>2.35</v>
      </c>
      <c r="F9" s="12">
        <f>F73+F124</f>
        <v>2.35</v>
      </c>
      <c r="G9" s="17">
        <f>G73+G124</f>
        <v>2.35</v>
      </c>
      <c r="H9" s="17">
        <f>H73+H124</f>
        <v>2.35</v>
      </c>
      <c r="I9" s="12">
        <f>I73+I124</f>
        <v>2.35</v>
      </c>
      <c r="J9" s="12">
        <f>J73+J124</f>
        <v>2.35</v>
      </c>
      <c r="K9" s="12">
        <f>K73+K124</f>
        <v>2.35</v>
      </c>
      <c r="L9" s="12">
        <f>L73+L124</f>
        <v>2.35</v>
      </c>
    </row>
    <row r="10" spans="1:12" x14ac:dyDescent="0.2">
      <c r="A10" s="11" t="s">
        <v>90</v>
      </c>
      <c r="B10" s="4" t="s">
        <v>60</v>
      </c>
      <c r="C10" s="12">
        <f>C74+C125</f>
        <v>0.7</v>
      </c>
      <c r="D10" s="12">
        <f>D74+D125</f>
        <v>0.7</v>
      </c>
      <c r="E10" s="12">
        <f>E74+E125</f>
        <v>0.7</v>
      </c>
      <c r="F10" s="12">
        <f>F74+F125</f>
        <v>0.7</v>
      </c>
      <c r="G10" s="17">
        <f>G74+G125</f>
        <v>0.7</v>
      </c>
      <c r="H10" s="17">
        <f>H74+H125</f>
        <v>0.7</v>
      </c>
      <c r="I10" s="12">
        <f>I74+I125</f>
        <v>0.7</v>
      </c>
      <c r="J10" s="12">
        <f>J74+J125</f>
        <v>0.7</v>
      </c>
      <c r="K10" s="12">
        <f>K74+K125</f>
        <v>0.7</v>
      </c>
      <c r="L10" s="12">
        <f>L74+L125</f>
        <v>0.7</v>
      </c>
    </row>
    <row r="11" spans="1:12" x14ac:dyDescent="0.2">
      <c r="A11" s="11" t="s">
        <v>91</v>
      </c>
      <c r="B11" s="4" t="s">
        <v>77</v>
      </c>
      <c r="C11" s="13">
        <f>C75+C126</f>
        <v>0.59000000000000008</v>
      </c>
      <c r="D11" s="13">
        <f>D75+D126</f>
        <v>0.59000000000000008</v>
      </c>
      <c r="E11" s="13">
        <f>E75+E126</f>
        <v>0.59000000000000008</v>
      </c>
      <c r="F11" s="13">
        <f>F75+F126</f>
        <v>0.59000000000000008</v>
      </c>
      <c r="G11" s="17">
        <f>G75+G126</f>
        <v>0.59000000000000008</v>
      </c>
      <c r="H11" s="17">
        <f>H75+H126</f>
        <v>0.59000000000000008</v>
      </c>
      <c r="I11" s="13">
        <f>I75+I126</f>
        <v>0.59000000000000008</v>
      </c>
      <c r="J11" s="13">
        <f>J75+J126</f>
        <v>0.59000000000000008</v>
      </c>
      <c r="K11" s="13">
        <f>K75+K126</f>
        <v>0.59000000000000008</v>
      </c>
      <c r="L11" s="13">
        <f>L75+L126</f>
        <v>0.59000000000000008</v>
      </c>
    </row>
    <row r="12" spans="1:12" x14ac:dyDescent="0.2">
      <c r="A12" s="11" t="s">
        <v>61</v>
      </c>
      <c r="B12" s="4" t="s">
        <v>87</v>
      </c>
      <c r="C12" s="12">
        <f>C76+C127</f>
        <v>0.08</v>
      </c>
      <c r="D12" s="12">
        <f>D76+D127</f>
        <v>0.08</v>
      </c>
      <c r="E12" s="12">
        <f>E76+E127</f>
        <v>0.08</v>
      </c>
      <c r="F12" s="12">
        <f>F76+F127</f>
        <v>0.08</v>
      </c>
      <c r="G12" s="17">
        <f>G76+G127</f>
        <v>0.08</v>
      </c>
      <c r="H12" s="17">
        <f>H76+H127</f>
        <v>0.08</v>
      </c>
      <c r="I12" s="12">
        <f>I76+I127</f>
        <v>0.08</v>
      </c>
      <c r="J12" s="12">
        <f>J76+J127</f>
        <v>0.08</v>
      </c>
      <c r="K12" s="12">
        <f>K76+K127</f>
        <v>0.08</v>
      </c>
      <c r="L12" s="12">
        <f>L76+L127</f>
        <v>0.08</v>
      </c>
    </row>
    <row r="13" spans="1:12" ht="25.5" x14ac:dyDescent="0.2">
      <c r="A13" s="8">
        <v>2</v>
      </c>
      <c r="B13" s="9" t="s">
        <v>26</v>
      </c>
      <c r="C13" s="10">
        <f>SUM(C14:C17)</f>
        <v>2.17</v>
      </c>
      <c r="D13" s="10">
        <f t="shared" ref="D13:D41" si="1">C13</f>
        <v>2.17</v>
      </c>
      <c r="E13" s="10">
        <f t="shared" ref="E13:L13" si="2">SUM(E14:E17)</f>
        <v>2.17</v>
      </c>
      <c r="F13" s="10">
        <f t="shared" si="2"/>
        <v>2.17</v>
      </c>
      <c r="G13" s="16">
        <f t="shared" si="2"/>
        <v>2.17</v>
      </c>
      <c r="H13" s="16">
        <f t="shared" si="2"/>
        <v>2.17</v>
      </c>
      <c r="I13" s="10">
        <f t="shared" si="2"/>
        <v>2.7</v>
      </c>
      <c r="J13" s="10">
        <f t="shared" si="2"/>
        <v>2.7</v>
      </c>
      <c r="K13" s="10">
        <f t="shared" si="2"/>
        <v>1.99</v>
      </c>
      <c r="L13" s="10">
        <f t="shared" si="2"/>
        <v>1.99</v>
      </c>
    </row>
    <row r="14" spans="1:12" ht="39" customHeight="1" x14ac:dyDescent="0.2">
      <c r="A14" s="11" t="s">
        <v>62</v>
      </c>
      <c r="B14" s="4" t="s">
        <v>63</v>
      </c>
      <c r="C14" s="13">
        <f>C78+C129</f>
        <v>1.22</v>
      </c>
      <c r="D14" s="12">
        <f t="shared" si="1"/>
        <v>1.22</v>
      </c>
      <c r="E14" s="13">
        <f>E78+E129</f>
        <v>1.22</v>
      </c>
      <c r="F14" s="13">
        <f>F78+F129</f>
        <v>1.22</v>
      </c>
      <c r="G14" s="17">
        <f>G78+G129</f>
        <v>1.22</v>
      </c>
      <c r="H14" s="17">
        <f>H78+H129</f>
        <v>1.22</v>
      </c>
      <c r="I14" s="13">
        <f>I78+I129</f>
        <v>1.53</v>
      </c>
      <c r="J14" s="13">
        <f>J78+J129</f>
        <v>1.53</v>
      </c>
      <c r="K14" s="13">
        <f>K78+K129</f>
        <v>1.1200000000000001</v>
      </c>
      <c r="L14" s="13">
        <f>L78+L129</f>
        <v>1.1200000000000001</v>
      </c>
    </row>
    <row r="15" spans="1:12" x14ac:dyDescent="0.2">
      <c r="A15" s="11" t="s">
        <v>64</v>
      </c>
      <c r="B15" s="4" t="s">
        <v>60</v>
      </c>
      <c r="C15" s="13">
        <f>C79+C130</f>
        <v>0.36</v>
      </c>
      <c r="D15" s="12">
        <f t="shared" si="1"/>
        <v>0.36</v>
      </c>
      <c r="E15" s="13">
        <f>E79+E130</f>
        <v>0.36</v>
      </c>
      <c r="F15" s="13">
        <f>F79+F130</f>
        <v>0.36</v>
      </c>
      <c r="G15" s="17">
        <f>G79+G130</f>
        <v>0.36</v>
      </c>
      <c r="H15" s="17">
        <f>H79+H130</f>
        <v>0.36</v>
      </c>
      <c r="I15" s="13">
        <f>I79+I130</f>
        <v>0.45</v>
      </c>
      <c r="J15" s="13">
        <f>J79+J130</f>
        <v>0.45</v>
      </c>
      <c r="K15" s="13">
        <f>K79+K130</f>
        <v>0.33999999999999997</v>
      </c>
      <c r="L15" s="13">
        <f>L79+L130</f>
        <v>0.33999999999999997</v>
      </c>
    </row>
    <row r="16" spans="1:12" x14ac:dyDescent="0.2">
      <c r="A16" s="11" t="s">
        <v>65</v>
      </c>
      <c r="B16" s="4" t="s">
        <v>77</v>
      </c>
      <c r="C16" s="13">
        <f>C80+C131</f>
        <v>0.55000000000000004</v>
      </c>
      <c r="D16" s="12">
        <f t="shared" si="1"/>
        <v>0.55000000000000004</v>
      </c>
      <c r="E16" s="13">
        <f>E80+E131</f>
        <v>0.55000000000000004</v>
      </c>
      <c r="F16" s="13">
        <f>F80+F131</f>
        <v>0.55000000000000004</v>
      </c>
      <c r="G16" s="17">
        <f>G80+G131</f>
        <v>0.55000000000000004</v>
      </c>
      <c r="H16" s="17">
        <f>H80+H131</f>
        <v>0.55000000000000004</v>
      </c>
      <c r="I16" s="13">
        <f>I80+I131</f>
        <v>0.67999999999999994</v>
      </c>
      <c r="J16" s="13">
        <f>J80+J131</f>
        <v>0.67999999999999994</v>
      </c>
      <c r="K16" s="13">
        <f>K80+K131</f>
        <v>0.5</v>
      </c>
      <c r="L16" s="13">
        <f>L80+L131</f>
        <v>0.5</v>
      </c>
    </row>
    <row r="17" spans="1:12" x14ac:dyDescent="0.2">
      <c r="A17" s="11" t="s">
        <v>66</v>
      </c>
      <c r="B17" s="4" t="s">
        <v>87</v>
      </c>
      <c r="C17" s="13">
        <f>C81+C132</f>
        <v>0.04</v>
      </c>
      <c r="D17" s="12">
        <f t="shared" si="1"/>
        <v>0.04</v>
      </c>
      <c r="E17" s="13">
        <f>E81+E132</f>
        <v>0.04</v>
      </c>
      <c r="F17" s="13">
        <f>F81+F132</f>
        <v>0.04</v>
      </c>
      <c r="G17" s="17">
        <f>G81+G132</f>
        <v>0.04</v>
      </c>
      <c r="H17" s="17">
        <f>H81+H132</f>
        <v>0.04</v>
      </c>
      <c r="I17" s="13">
        <f>I81+I132</f>
        <v>0.04</v>
      </c>
      <c r="J17" s="13">
        <f>J81+J132</f>
        <v>0.04</v>
      </c>
      <c r="K17" s="13">
        <f>K81+K132</f>
        <v>0.03</v>
      </c>
      <c r="L17" s="13">
        <f>L81+L132</f>
        <v>0.03</v>
      </c>
    </row>
    <row r="18" spans="1:12" ht="25.5" x14ac:dyDescent="0.2">
      <c r="A18" s="52" t="s">
        <v>67</v>
      </c>
      <c r="B18" s="9" t="s">
        <v>68</v>
      </c>
      <c r="C18" s="10">
        <f>SUM(C19:C22)</f>
        <v>1.5400000000000003</v>
      </c>
      <c r="D18" s="10">
        <f t="shared" si="1"/>
        <v>1.5400000000000003</v>
      </c>
      <c r="E18" s="10">
        <f t="shared" ref="E18:L18" si="3">SUM(E19:E22)</f>
        <v>1.5400000000000003</v>
      </c>
      <c r="F18" s="10">
        <f t="shared" si="3"/>
        <v>1.5400000000000003</v>
      </c>
      <c r="G18" s="16">
        <f t="shared" si="3"/>
        <v>1.5400000000000003</v>
      </c>
      <c r="H18" s="16">
        <f t="shared" si="3"/>
        <v>1.5400000000000003</v>
      </c>
      <c r="I18" s="10">
        <f t="shared" si="3"/>
        <v>1.5400000000000003</v>
      </c>
      <c r="J18" s="10">
        <f t="shared" si="3"/>
        <v>1.5400000000000003</v>
      </c>
      <c r="K18" s="10">
        <f t="shared" si="3"/>
        <v>1.5400000000000003</v>
      </c>
      <c r="L18" s="10">
        <f t="shared" si="3"/>
        <v>1.5400000000000003</v>
      </c>
    </row>
    <row r="19" spans="1:12" ht="40.5" customHeight="1" x14ac:dyDescent="0.2">
      <c r="A19" s="11" t="s">
        <v>69</v>
      </c>
      <c r="B19" s="4" t="s">
        <v>100</v>
      </c>
      <c r="C19" s="12">
        <f t="shared" ref="C19:K22" si="4">C83</f>
        <v>1.0900000000000001</v>
      </c>
      <c r="D19" s="12">
        <f t="shared" si="1"/>
        <v>1.0900000000000001</v>
      </c>
      <c r="E19" s="12">
        <f t="shared" si="4"/>
        <v>1.0900000000000001</v>
      </c>
      <c r="F19" s="12">
        <f t="shared" si="4"/>
        <v>1.0900000000000001</v>
      </c>
      <c r="G19" s="17">
        <f t="shared" si="4"/>
        <v>1.0900000000000001</v>
      </c>
      <c r="H19" s="17">
        <f>H83</f>
        <v>1.0900000000000001</v>
      </c>
      <c r="I19" s="12">
        <f t="shared" si="4"/>
        <v>1.0900000000000001</v>
      </c>
      <c r="J19" s="12">
        <f>J83</f>
        <v>1.0900000000000001</v>
      </c>
      <c r="K19" s="12">
        <f t="shared" si="4"/>
        <v>1.0900000000000001</v>
      </c>
      <c r="L19" s="12">
        <f>L83</f>
        <v>1.0900000000000001</v>
      </c>
    </row>
    <row r="20" spans="1:12" x14ac:dyDescent="0.2">
      <c r="A20" s="11" t="s">
        <v>101</v>
      </c>
      <c r="B20" s="4" t="s">
        <v>60</v>
      </c>
      <c r="C20" s="13">
        <f t="shared" si="4"/>
        <v>0.33</v>
      </c>
      <c r="D20" s="12">
        <f t="shared" si="1"/>
        <v>0.33</v>
      </c>
      <c r="E20" s="13">
        <f t="shared" si="4"/>
        <v>0.33</v>
      </c>
      <c r="F20" s="13">
        <f t="shared" si="4"/>
        <v>0.33</v>
      </c>
      <c r="G20" s="17">
        <f t="shared" si="4"/>
        <v>0.33</v>
      </c>
      <c r="H20" s="17">
        <f>H84</f>
        <v>0.33</v>
      </c>
      <c r="I20" s="13">
        <f t="shared" si="4"/>
        <v>0.33</v>
      </c>
      <c r="J20" s="13">
        <f>J84</f>
        <v>0.33</v>
      </c>
      <c r="K20" s="13">
        <f t="shared" si="4"/>
        <v>0.33</v>
      </c>
      <c r="L20" s="13">
        <f>L84</f>
        <v>0.33</v>
      </c>
    </row>
    <row r="21" spans="1:12" x14ac:dyDescent="0.2">
      <c r="A21" s="11" t="s">
        <v>102</v>
      </c>
      <c r="B21" s="4" t="s">
        <v>77</v>
      </c>
      <c r="C21" s="13">
        <f t="shared" si="4"/>
        <v>7.0000000000000007E-2</v>
      </c>
      <c r="D21" s="12">
        <f t="shared" si="1"/>
        <v>7.0000000000000007E-2</v>
      </c>
      <c r="E21" s="13">
        <f t="shared" si="4"/>
        <v>7.0000000000000007E-2</v>
      </c>
      <c r="F21" s="13">
        <f t="shared" si="4"/>
        <v>7.0000000000000007E-2</v>
      </c>
      <c r="G21" s="17">
        <f t="shared" si="4"/>
        <v>7.0000000000000007E-2</v>
      </c>
      <c r="H21" s="17">
        <f>H85</f>
        <v>7.0000000000000007E-2</v>
      </c>
      <c r="I21" s="13">
        <f t="shared" si="4"/>
        <v>7.0000000000000007E-2</v>
      </c>
      <c r="J21" s="13">
        <f>J85</f>
        <v>7.0000000000000007E-2</v>
      </c>
      <c r="K21" s="13">
        <f t="shared" si="4"/>
        <v>7.0000000000000007E-2</v>
      </c>
      <c r="L21" s="13">
        <f>L85</f>
        <v>7.0000000000000007E-2</v>
      </c>
    </row>
    <row r="22" spans="1:12" x14ac:dyDescent="0.2">
      <c r="A22" s="11" t="s">
        <v>103</v>
      </c>
      <c r="B22" s="4" t="s">
        <v>87</v>
      </c>
      <c r="C22" s="13">
        <f t="shared" si="4"/>
        <v>0.05</v>
      </c>
      <c r="D22" s="12">
        <f t="shared" si="1"/>
        <v>0.05</v>
      </c>
      <c r="E22" s="13">
        <f t="shared" si="4"/>
        <v>0.05</v>
      </c>
      <c r="F22" s="13">
        <f t="shared" si="4"/>
        <v>0.05</v>
      </c>
      <c r="G22" s="17">
        <f t="shared" si="4"/>
        <v>0.05</v>
      </c>
      <c r="H22" s="17">
        <f>H86</f>
        <v>0.05</v>
      </c>
      <c r="I22" s="13">
        <f t="shared" si="4"/>
        <v>0.05</v>
      </c>
      <c r="J22" s="13">
        <f>J86</f>
        <v>0.05</v>
      </c>
      <c r="K22" s="13">
        <f t="shared" si="4"/>
        <v>0.05</v>
      </c>
      <c r="L22" s="13">
        <f>L86</f>
        <v>0.05</v>
      </c>
    </row>
    <row r="23" spans="1:12" x14ac:dyDescent="0.2">
      <c r="A23" s="52" t="s">
        <v>44</v>
      </c>
      <c r="B23" s="9" t="s">
        <v>104</v>
      </c>
      <c r="C23" s="10">
        <f>SUM(C24:C32)</f>
        <v>3.34</v>
      </c>
      <c r="D23" s="10">
        <f t="shared" si="1"/>
        <v>3.34</v>
      </c>
      <c r="E23" s="10">
        <f t="shared" ref="E23:L23" si="5">SUM(E24:E32)</f>
        <v>2.33</v>
      </c>
      <c r="F23" s="10">
        <f t="shared" si="5"/>
        <v>2.33</v>
      </c>
      <c r="G23" s="16">
        <f t="shared" si="5"/>
        <v>2.0299999999999998</v>
      </c>
      <c r="H23" s="16">
        <f t="shared" si="5"/>
        <v>2.0299999999999998</v>
      </c>
      <c r="I23" s="10">
        <f t="shared" si="5"/>
        <v>2.25</v>
      </c>
      <c r="J23" s="10">
        <f t="shared" si="5"/>
        <v>2.25</v>
      </c>
      <c r="K23" s="10">
        <f t="shared" si="5"/>
        <v>1.87</v>
      </c>
      <c r="L23" s="10">
        <f t="shared" si="5"/>
        <v>1.87</v>
      </c>
    </row>
    <row r="24" spans="1:12" x14ac:dyDescent="0.2">
      <c r="A24" s="11" t="s">
        <v>37</v>
      </c>
      <c r="B24" s="4" t="s">
        <v>0</v>
      </c>
      <c r="C24" s="12">
        <f t="shared" ref="C24:K27" si="6">C88</f>
        <v>0.02</v>
      </c>
      <c r="D24" s="12">
        <f t="shared" si="1"/>
        <v>0.02</v>
      </c>
      <c r="E24" s="12">
        <f t="shared" si="6"/>
        <v>0.02</v>
      </c>
      <c r="F24" s="12">
        <f t="shared" si="6"/>
        <v>0.02</v>
      </c>
      <c r="G24" s="17">
        <f t="shared" si="6"/>
        <v>0.02</v>
      </c>
      <c r="H24" s="17">
        <f t="shared" si="6"/>
        <v>0.02</v>
      </c>
      <c r="I24" s="12">
        <f t="shared" si="6"/>
        <v>0.35</v>
      </c>
      <c r="J24" s="12">
        <f t="shared" ref="J24:K29" si="7">J88</f>
        <v>0.35</v>
      </c>
      <c r="K24" s="12">
        <f t="shared" si="6"/>
        <v>0.3</v>
      </c>
      <c r="L24" s="12">
        <f t="shared" ref="L24:L29" si="8">L88</f>
        <v>0.3</v>
      </c>
    </row>
    <row r="25" spans="1:12" x14ac:dyDescent="0.2">
      <c r="A25" s="11" t="s">
        <v>38</v>
      </c>
      <c r="B25" s="4" t="s">
        <v>1</v>
      </c>
      <c r="C25" s="12">
        <f t="shared" si="6"/>
        <v>0.17</v>
      </c>
      <c r="D25" s="12">
        <f t="shared" si="1"/>
        <v>0.17</v>
      </c>
      <c r="E25" s="12">
        <f t="shared" si="6"/>
        <v>0.17</v>
      </c>
      <c r="F25" s="12">
        <f t="shared" si="6"/>
        <v>0.17</v>
      </c>
      <c r="G25" s="17">
        <f t="shared" si="6"/>
        <v>0.17</v>
      </c>
      <c r="H25" s="17">
        <f t="shared" si="6"/>
        <v>0.17</v>
      </c>
      <c r="I25" s="12">
        <f t="shared" si="6"/>
        <v>0.17</v>
      </c>
      <c r="J25" s="12">
        <f t="shared" si="7"/>
        <v>0.17</v>
      </c>
      <c r="K25" s="12">
        <f t="shared" si="6"/>
        <v>0.17</v>
      </c>
      <c r="L25" s="12">
        <f t="shared" si="8"/>
        <v>0.17</v>
      </c>
    </row>
    <row r="26" spans="1:12" x14ac:dyDescent="0.2">
      <c r="A26" s="11" t="s">
        <v>39</v>
      </c>
      <c r="B26" s="4" t="s">
        <v>2</v>
      </c>
      <c r="C26" s="12">
        <f t="shared" si="6"/>
        <v>0.19</v>
      </c>
      <c r="D26" s="12">
        <f t="shared" si="1"/>
        <v>0.19</v>
      </c>
      <c r="E26" s="12">
        <f t="shared" si="6"/>
        <v>0.19</v>
      </c>
      <c r="F26" s="12">
        <f t="shared" si="6"/>
        <v>0.19</v>
      </c>
      <c r="G26" s="17">
        <f t="shared" si="6"/>
        <v>0.19</v>
      </c>
      <c r="H26" s="17">
        <f t="shared" si="6"/>
        <v>0.19</v>
      </c>
      <c r="I26" s="12">
        <f t="shared" si="6"/>
        <v>0.19</v>
      </c>
      <c r="J26" s="12">
        <f t="shared" si="7"/>
        <v>0.19</v>
      </c>
      <c r="K26" s="12">
        <f t="shared" si="6"/>
        <v>0.21</v>
      </c>
      <c r="L26" s="12">
        <f t="shared" si="8"/>
        <v>0.21</v>
      </c>
    </row>
    <row r="27" spans="1:12" x14ac:dyDescent="0.2">
      <c r="A27" s="11" t="s">
        <v>40</v>
      </c>
      <c r="B27" s="4" t="s">
        <v>119</v>
      </c>
      <c r="C27" s="12">
        <f>C91</f>
        <v>0.68</v>
      </c>
      <c r="D27" s="12">
        <f t="shared" si="1"/>
        <v>0.68</v>
      </c>
      <c r="E27" s="12">
        <f>E91</f>
        <v>0.68</v>
      </c>
      <c r="F27" s="12">
        <f t="shared" si="6"/>
        <v>0.68</v>
      </c>
      <c r="G27" s="17">
        <f>G91</f>
        <v>0.53</v>
      </c>
      <c r="H27" s="17">
        <f t="shared" si="6"/>
        <v>0.53</v>
      </c>
      <c r="I27" s="12">
        <f>I91</f>
        <v>0.54</v>
      </c>
      <c r="J27" s="12">
        <f t="shared" si="7"/>
        <v>0.54</v>
      </c>
      <c r="K27" s="12">
        <f>K91</f>
        <v>0.3</v>
      </c>
      <c r="L27" s="12">
        <f t="shared" si="8"/>
        <v>0.3</v>
      </c>
    </row>
    <row r="28" spans="1:12" x14ac:dyDescent="0.2">
      <c r="A28" s="39" t="s">
        <v>41</v>
      </c>
      <c r="B28" s="34" t="s">
        <v>129</v>
      </c>
      <c r="C28" s="12">
        <f t="shared" ref="C28:C29" si="9">C92</f>
        <v>0.49</v>
      </c>
      <c r="D28" s="12">
        <f t="shared" si="1"/>
        <v>0.49</v>
      </c>
      <c r="E28" s="12">
        <f t="shared" ref="E28:I29" si="10">E92</f>
        <v>0.49</v>
      </c>
      <c r="F28" s="12">
        <f t="shared" si="10"/>
        <v>0.49</v>
      </c>
      <c r="G28" s="17">
        <f t="shared" si="10"/>
        <v>0.49</v>
      </c>
      <c r="H28" s="17">
        <f t="shared" si="10"/>
        <v>0.49</v>
      </c>
      <c r="I28" s="12">
        <f t="shared" si="10"/>
        <v>0.49</v>
      </c>
      <c r="J28" s="12">
        <f t="shared" si="7"/>
        <v>0.49</v>
      </c>
      <c r="K28" s="12">
        <f t="shared" si="7"/>
        <v>0.49</v>
      </c>
      <c r="L28" s="12">
        <f t="shared" si="8"/>
        <v>0.49</v>
      </c>
    </row>
    <row r="29" spans="1:12" x14ac:dyDescent="0.2">
      <c r="A29" s="39" t="s">
        <v>92</v>
      </c>
      <c r="B29" s="4" t="s">
        <v>78</v>
      </c>
      <c r="C29" s="12">
        <f t="shared" si="9"/>
        <v>0.59</v>
      </c>
      <c r="D29" s="12">
        <f t="shared" si="1"/>
        <v>0.59</v>
      </c>
      <c r="E29" s="12">
        <f t="shared" si="10"/>
        <v>0.59</v>
      </c>
      <c r="F29" s="12">
        <f t="shared" si="10"/>
        <v>0.59</v>
      </c>
      <c r="G29" s="17">
        <f t="shared" si="10"/>
        <v>0.59</v>
      </c>
      <c r="H29" s="17">
        <f t="shared" si="10"/>
        <v>0.59</v>
      </c>
      <c r="I29" s="12">
        <f t="shared" si="10"/>
        <v>0.47</v>
      </c>
      <c r="J29" s="12">
        <f t="shared" si="7"/>
        <v>0.47</v>
      </c>
      <c r="K29" s="12">
        <f t="shared" si="7"/>
        <v>0.36</v>
      </c>
      <c r="L29" s="12">
        <f t="shared" si="8"/>
        <v>0.36</v>
      </c>
    </row>
    <row r="30" spans="1:12" x14ac:dyDescent="0.2">
      <c r="A30" s="39" t="s">
        <v>93</v>
      </c>
      <c r="B30" s="4" t="s">
        <v>10</v>
      </c>
      <c r="C30" s="12">
        <f t="shared" ref="C30:K31" si="11">C94</f>
        <v>0.15</v>
      </c>
      <c r="D30" s="12">
        <f t="shared" si="1"/>
        <v>0.15</v>
      </c>
      <c r="E30" s="12">
        <f t="shared" si="11"/>
        <v>0.15</v>
      </c>
      <c r="F30" s="12">
        <f>F94</f>
        <v>0.15</v>
      </c>
      <c r="G30" s="17">
        <f t="shared" si="11"/>
        <v>0</v>
      </c>
      <c r="H30" s="17">
        <f>H94</f>
        <v>0</v>
      </c>
      <c r="I30" s="12">
        <f t="shared" si="11"/>
        <v>0</v>
      </c>
      <c r="J30" s="12">
        <f>J94</f>
        <v>0</v>
      </c>
      <c r="K30" s="12">
        <f t="shared" si="11"/>
        <v>0</v>
      </c>
      <c r="L30" s="12">
        <f>L94</f>
        <v>0</v>
      </c>
    </row>
    <row r="31" spans="1:12" x14ac:dyDescent="0.2">
      <c r="A31" s="39" t="s">
        <v>49</v>
      </c>
      <c r="B31" s="4" t="s">
        <v>35</v>
      </c>
      <c r="C31" s="12">
        <f t="shared" si="11"/>
        <v>1.01</v>
      </c>
      <c r="D31" s="12">
        <f t="shared" si="1"/>
        <v>1.01</v>
      </c>
      <c r="E31" s="12">
        <f t="shared" si="11"/>
        <v>0</v>
      </c>
      <c r="F31" s="12">
        <f>F95</f>
        <v>0</v>
      </c>
      <c r="G31" s="17">
        <f t="shared" si="11"/>
        <v>0</v>
      </c>
      <c r="H31" s="17">
        <f>H95</f>
        <v>0</v>
      </c>
      <c r="I31" s="12">
        <f t="shared" si="11"/>
        <v>0</v>
      </c>
      <c r="J31" s="12">
        <f>J95</f>
        <v>0</v>
      </c>
      <c r="K31" s="12">
        <f t="shared" si="11"/>
        <v>0</v>
      </c>
      <c r="L31" s="12">
        <f>L95</f>
        <v>0</v>
      </c>
    </row>
    <row r="32" spans="1:12" x14ac:dyDescent="0.2">
      <c r="A32" s="39" t="s">
        <v>135</v>
      </c>
      <c r="B32" s="4" t="s">
        <v>31</v>
      </c>
      <c r="C32" s="12">
        <f>C96</f>
        <v>0.04</v>
      </c>
      <c r="D32" s="12">
        <f t="shared" si="1"/>
        <v>0.04</v>
      </c>
      <c r="E32" s="12">
        <f>E96</f>
        <v>0.04</v>
      </c>
      <c r="F32" s="12">
        <f>F96</f>
        <v>0.04</v>
      </c>
      <c r="G32" s="17">
        <f>G96</f>
        <v>0.04</v>
      </c>
      <c r="H32" s="17">
        <f>H96</f>
        <v>0.04</v>
      </c>
      <c r="I32" s="12">
        <f>I96</f>
        <v>0.04</v>
      </c>
      <c r="J32" s="12">
        <f>J96</f>
        <v>0.04</v>
      </c>
      <c r="K32" s="12">
        <f>K96</f>
        <v>0.04</v>
      </c>
      <c r="L32" s="12">
        <f>L96</f>
        <v>0.04</v>
      </c>
    </row>
    <row r="33" spans="1:12" x14ac:dyDescent="0.2">
      <c r="A33" s="40" t="s">
        <v>5</v>
      </c>
      <c r="B33" s="9" t="s">
        <v>3</v>
      </c>
      <c r="C33" s="10">
        <f>SUM(C34:C38)+C40+C41</f>
        <v>6.18</v>
      </c>
      <c r="D33" s="10">
        <f t="shared" ref="D33:F33" si="12">SUM(D34:D38)+D40+D41</f>
        <v>6.18</v>
      </c>
      <c r="E33" s="10">
        <f t="shared" si="12"/>
        <v>6.15</v>
      </c>
      <c r="F33" s="10">
        <f t="shared" si="12"/>
        <v>6.15</v>
      </c>
      <c r="G33" s="16">
        <f>SUM(G34:G38)+G40+G41</f>
        <v>5.9700000000000006</v>
      </c>
      <c r="H33" s="16">
        <f>SUM(H34:H38)+H40+H41</f>
        <v>5.9700000000000006</v>
      </c>
      <c r="I33" s="10">
        <f>SUM(I34:I38)+I40+I41</f>
        <v>5.67</v>
      </c>
      <c r="J33" s="10">
        <f t="shared" ref="J33:L33" si="13">SUM(J34:J38)+J40+J41</f>
        <v>5.67</v>
      </c>
      <c r="K33" s="10">
        <f t="shared" si="13"/>
        <v>4.6000000000000005</v>
      </c>
      <c r="L33" s="10">
        <f t="shared" si="13"/>
        <v>4.6000000000000005</v>
      </c>
    </row>
    <row r="34" spans="1:12" x14ac:dyDescent="0.2">
      <c r="A34" s="39" t="s">
        <v>73</v>
      </c>
      <c r="B34" s="4" t="s">
        <v>70</v>
      </c>
      <c r="C34" s="12">
        <f>C98</f>
        <v>0.89</v>
      </c>
      <c r="D34" s="12">
        <f t="shared" si="1"/>
        <v>0.89</v>
      </c>
      <c r="E34" s="12">
        <f>E98</f>
        <v>0.89</v>
      </c>
      <c r="F34" s="12">
        <f>F98</f>
        <v>0.89</v>
      </c>
      <c r="G34" s="17">
        <f t="shared" ref="C34:L41" si="14">G98</f>
        <v>0.72</v>
      </c>
      <c r="H34" s="17">
        <f t="shared" si="14"/>
        <v>0.72</v>
      </c>
      <c r="I34" s="12">
        <f t="shared" si="14"/>
        <v>0.72</v>
      </c>
      <c r="J34" s="12">
        <f t="shared" si="14"/>
        <v>0.72</v>
      </c>
      <c r="K34" s="12">
        <f t="shared" si="14"/>
        <v>0.61</v>
      </c>
      <c r="L34" s="12">
        <f t="shared" si="14"/>
        <v>0.61</v>
      </c>
    </row>
    <row r="35" spans="1:12" x14ac:dyDescent="0.2">
      <c r="A35" s="39" t="s">
        <v>74</v>
      </c>
      <c r="B35" s="5" t="s">
        <v>4</v>
      </c>
      <c r="C35" s="12">
        <f t="shared" si="14"/>
        <v>1.97</v>
      </c>
      <c r="D35" s="12">
        <f t="shared" si="1"/>
        <v>1.97</v>
      </c>
      <c r="E35" s="12">
        <f t="shared" si="14"/>
        <v>1.97</v>
      </c>
      <c r="F35" s="12">
        <f t="shared" si="14"/>
        <v>1.97</v>
      </c>
      <c r="G35" s="17">
        <f t="shared" si="14"/>
        <v>1.97</v>
      </c>
      <c r="H35" s="17">
        <f t="shared" si="14"/>
        <v>1.97</v>
      </c>
      <c r="I35" s="12">
        <f t="shared" si="14"/>
        <v>1.97</v>
      </c>
      <c r="J35" s="12">
        <f t="shared" si="14"/>
        <v>1.97</v>
      </c>
      <c r="K35" s="12">
        <f t="shared" si="14"/>
        <v>1.97</v>
      </c>
      <c r="L35" s="12">
        <f t="shared" si="14"/>
        <v>1.97</v>
      </c>
    </row>
    <row r="36" spans="1:12" ht="13.5" customHeight="1" x14ac:dyDescent="0.2">
      <c r="A36" s="39" t="s">
        <v>52</v>
      </c>
      <c r="B36" s="4" t="s">
        <v>71</v>
      </c>
      <c r="C36" s="12">
        <f>C100</f>
        <v>0.43</v>
      </c>
      <c r="D36" s="12">
        <f t="shared" si="1"/>
        <v>0.43</v>
      </c>
      <c r="E36" s="12">
        <f t="shared" si="14"/>
        <v>0.4</v>
      </c>
      <c r="F36" s="12">
        <f t="shared" si="14"/>
        <v>0.4</v>
      </c>
      <c r="G36" s="17">
        <f t="shared" si="14"/>
        <v>0.39</v>
      </c>
      <c r="H36" s="17">
        <f t="shared" si="14"/>
        <v>0.39</v>
      </c>
      <c r="I36" s="12">
        <f t="shared" si="14"/>
        <v>0.41</v>
      </c>
      <c r="J36" s="12">
        <f t="shared" si="14"/>
        <v>0.41</v>
      </c>
      <c r="K36" s="12">
        <f t="shared" si="14"/>
        <v>0.35</v>
      </c>
      <c r="L36" s="12">
        <f t="shared" si="14"/>
        <v>0.35</v>
      </c>
    </row>
    <row r="37" spans="1:12" x14ac:dyDescent="0.2">
      <c r="A37" s="39" t="s">
        <v>75</v>
      </c>
      <c r="B37" s="29" t="s">
        <v>72</v>
      </c>
      <c r="C37" s="12">
        <f t="shared" si="14"/>
        <v>1.73</v>
      </c>
      <c r="D37" s="12">
        <f t="shared" si="1"/>
        <v>1.73</v>
      </c>
      <c r="E37" s="12">
        <f t="shared" si="14"/>
        <v>1.73</v>
      </c>
      <c r="F37" s="12">
        <f t="shared" si="14"/>
        <v>1.73</v>
      </c>
      <c r="G37" s="17">
        <f t="shared" si="14"/>
        <v>1.73</v>
      </c>
      <c r="H37" s="17">
        <f t="shared" si="14"/>
        <v>1.73</v>
      </c>
      <c r="I37" s="12">
        <f t="shared" si="14"/>
        <v>1.41</v>
      </c>
      <c r="J37" s="12">
        <f t="shared" si="14"/>
        <v>1.41</v>
      </c>
      <c r="K37" s="12">
        <f t="shared" si="14"/>
        <v>0.51</v>
      </c>
      <c r="L37" s="12">
        <f t="shared" si="14"/>
        <v>0.51</v>
      </c>
    </row>
    <row r="38" spans="1:12" x14ac:dyDescent="0.2">
      <c r="A38" s="11" t="s">
        <v>24</v>
      </c>
      <c r="B38" s="6" t="s">
        <v>7</v>
      </c>
      <c r="C38" s="12">
        <f t="shared" si="14"/>
        <v>0.71</v>
      </c>
      <c r="D38" s="12">
        <f t="shared" si="1"/>
        <v>0.71</v>
      </c>
      <c r="E38" s="12">
        <f t="shared" si="14"/>
        <v>0.71</v>
      </c>
      <c r="F38" s="12">
        <f t="shared" si="14"/>
        <v>0.71</v>
      </c>
      <c r="G38" s="17">
        <f t="shared" si="14"/>
        <v>0.71</v>
      </c>
      <c r="H38" s="17">
        <f t="shared" si="14"/>
        <v>0.71</v>
      </c>
      <c r="I38" s="12">
        <f t="shared" si="14"/>
        <v>0.71</v>
      </c>
      <c r="J38" s="12">
        <f t="shared" si="14"/>
        <v>0.71</v>
      </c>
      <c r="K38" s="12">
        <f t="shared" si="14"/>
        <v>0.71</v>
      </c>
      <c r="L38" s="12">
        <f t="shared" si="14"/>
        <v>0.71</v>
      </c>
    </row>
    <row r="39" spans="1:12" x14ac:dyDescent="0.2">
      <c r="A39" s="11" t="s">
        <v>25</v>
      </c>
      <c r="B39" s="23" t="s">
        <v>80</v>
      </c>
      <c r="C39" s="24">
        <f t="shared" si="14"/>
        <v>0.18</v>
      </c>
      <c r="D39" s="12">
        <f t="shared" si="1"/>
        <v>0.18</v>
      </c>
      <c r="E39" s="24">
        <f t="shared" si="14"/>
        <v>0.18</v>
      </c>
      <c r="F39" s="24">
        <f t="shared" si="14"/>
        <v>0.18</v>
      </c>
      <c r="G39" s="25">
        <f t="shared" si="14"/>
        <v>0.18</v>
      </c>
      <c r="H39" s="25">
        <f t="shared" si="14"/>
        <v>0.18</v>
      </c>
      <c r="I39" s="24">
        <f t="shared" si="14"/>
        <v>0.18</v>
      </c>
      <c r="J39" s="24">
        <f t="shared" si="14"/>
        <v>0.18</v>
      </c>
      <c r="K39" s="24">
        <f t="shared" si="14"/>
        <v>0.18</v>
      </c>
      <c r="L39" s="24">
        <f t="shared" si="14"/>
        <v>0.18</v>
      </c>
    </row>
    <row r="40" spans="1:12" x14ac:dyDescent="0.2">
      <c r="A40" s="11" t="s">
        <v>76</v>
      </c>
      <c r="B40" s="6" t="s">
        <v>42</v>
      </c>
      <c r="C40" s="12">
        <f t="shared" si="14"/>
        <v>0.22</v>
      </c>
      <c r="D40" s="12">
        <f t="shared" si="1"/>
        <v>0.22</v>
      </c>
      <c r="E40" s="12">
        <f t="shared" si="14"/>
        <v>0.22</v>
      </c>
      <c r="F40" s="12">
        <f t="shared" si="14"/>
        <v>0.22</v>
      </c>
      <c r="G40" s="17">
        <f t="shared" si="14"/>
        <v>0.22</v>
      </c>
      <c r="H40" s="17">
        <f t="shared" si="14"/>
        <v>0.22</v>
      </c>
      <c r="I40" s="12">
        <f t="shared" si="14"/>
        <v>0.22</v>
      </c>
      <c r="J40" s="12">
        <f t="shared" si="14"/>
        <v>0.22</v>
      </c>
      <c r="K40" s="12">
        <f t="shared" si="14"/>
        <v>0.22</v>
      </c>
      <c r="L40" s="12">
        <f t="shared" si="14"/>
        <v>0.22</v>
      </c>
    </row>
    <row r="41" spans="1:12" s="66" customFormat="1" x14ac:dyDescent="0.2">
      <c r="A41" s="30" t="s">
        <v>126</v>
      </c>
      <c r="B41" s="6" t="s">
        <v>127</v>
      </c>
      <c r="C41" s="13">
        <f t="shared" si="14"/>
        <v>0.23</v>
      </c>
      <c r="D41" s="13">
        <f t="shared" si="1"/>
        <v>0.23</v>
      </c>
      <c r="E41" s="13">
        <f t="shared" si="14"/>
        <v>0.23</v>
      </c>
      <c r="F41" s="13">
        <f t="shared" si="14"/>
        <v>0.23</v>
      </c>
      <c r="G41" s="32">
        <f t="shared" si="14"/>
        <v>0.23</v>
      </c>
      <c r="H41" s="32">
        <f t="shared" si="14"/>
        <v>0.23</v>
      </c>
      <c r="I41" s="13">
        <f t="shared" si="14"/>
        <v>0.23</v>
      </c>
      <c r="J41" s="13">
        <f t="shared" si="14"/>
        <v>0.23</v>
      </c>
      <c r="K41" s="13">
        <f t="shared" si="14"/>
        <v>0.23</v>
      </c>
      <c r="L41" s="13">
        <f t="shared" si="14"/>
        <v>0.23</v>
      </c>
    </row>
    <row r="42" spans="1:12" x14ac:dyDescent="0.2">
      <c r="A42" s="52" t="s">
        <v>53</v>
      </c>
      <c r="B42" s="9" t="s">
        <v>11</v>
      </c>
      <c r="C42" s="10">
        <f t="shared" ref="C42:L42" si="15">C8+C13+C18+C33+C23</f>
        <v>16.95</v>
      </c>
      <c r="D42" s="10">
        <f t="shared" si="15"/>
        <v>16.95</v>
      </c>
      <c r="E42" s="10">
        <f t="shared" si="15"/>
        <v>15.91</v>
      </c>
      <c r="F42" s="10">
        <f t="shared" si="15"/>
        <v>15.91</v>
      </c>
      <c r="G42" s="16">
        <f t="shared" si="15"/>
        <v>15.43</v>
      </c>
      <c r="H42" s="16">
        <f t="shared" si="15"/>
        <v>15.43</v>
      </c>
      <c r="I42" s="10">
        <f t="shared" si="15"/>
        <v>15.879999999999999</v>
      </c>
      <c r="J42" s="10">
        <f t="shared" si="15"/>
        <v>15.879999999999999</v>
      </c>
      <c r="K42" s="10">
        <f t="shared" si="15"/>
        <v>13.720000000000002</v>
      </c>
      <c r="L42" s="10">
        <f t="shared" si="15"/>
        <v>13.720000000000002</v>
      </c>
    </row>
    <row r="43" spans="1:12" s="3" customFormat="1" x14ac:dyDescent="0.2">
      <c r="A43" s="52" t="s">
        <v>54</v>
      </c>
      <c r="B43" s="9" t="s">
        <v>19</v>
      </c>
      <c r="C43" s="10">
        <f>C107+C134</f>
        <v>1.85</v>
      </c>
      <c r="D43" s="10">
        <f>D107+D134</f>
        <v>1.85</v>
      </c>
      <c r="E43" s="10">
        <f>E107+E134</f>
        <v>1.85</v>
      </c>
      <c r="F43" s="10">
        <f>F107+F134</f>
        <v>1.85</v>
      </c>
      <c r="G43" s="16">
        <f>G107+G134</f>
        <v>1.85</v>
      </c>
      <c r="H43" s="16">
        <f>H107+H134</f>
        <v>1.85</v>
      </c>
      <c r="I43" s="10">
        <f>I107+I134</f>
        <v>1.97</v>
      </c>
      <c r="J43" s="10">
        <f>J107+J134</f>
        <v>1.97</v>
      </c>
      <c r="K43" s="10">
        <f>K107+K134</f>
        <v>0.91</v>
      </c>
      <c r="L43" s="10">
        <f>L107+L134</f>
        <v>0.91</v>
      </c>
    </row>
    <row r="44" spans="1:12" x14ac:dyDescent="0.2">
      <c r="A44" s="11" t="s">
        <v>55</v>
      </c>
      <c r="B44" s="4" t="s">
        <v>107</v>
      </c>
      <c r="C44" s="12">
        <f>C108+C135</f>
        <v>0.92999999999999994</v>
      </c>
      <c r="D44" s="12">
        <f>C44</f>
        <v>0.92999999999999994</v>
      </c>
      <c r="E44" s="12">
        <f>E108+E135</f>
        <v>0.92999999999999994</v>
      </c>
      <c r="F44" s="12">
        <f>F108+F135</f>
        <v>0.92999999999999994</v>
      </c>
      <c r="G44" s="17">
        <f>G108+G135</f>
        <v>0.92999999999999994</v>
      </c>
      <c r="H44" s="17">
        <f>H108+H135</f>
        <v>0.92999999999999994</v>
      </c>
      <c r="I44" s="12">
        <f>I108+I135</f>
        <v>0.92999999999999994</v>
      </c>
      <c r="J44" s="12">
        <f>J108+J135</f>
        <v>0.92999999999999994</v>
      </c>
      <c r="K44" s="12">
        <f>K108+K135</f>
        <v>0.47</v>
      </c>
      <c r="L44" s="12">
        <f>L108+L135</f>
        <v>0.47</v>
      </c>
    </row>
    <row r="45" spans="1:12" x14ac:dyDescent="0.2">
      <c r="A45" s="11" t="s">
        <v>56</v>
      </c>
      <c r="B45" s="4" t="s">
        <v>109</v>
      </c>
      <c r="C45" s="12">
        <f>C109+C136</f>
        <v>0.49</v>
      </c>
      <c r="D45" s="12">
        <f>C45</f>
        <v>0.49</v>
      </c>
      <c r="E45" s="12">
        <f>E109+E136</f>
        <v>0.49</v>
      </c>
      <c r="F45" s="12">
        <f>F109+F136</f>
        <v>0.49</v>
      </c>
      <c r="G45" s="17">
        <f>G109+G136</f>
        <v>0.49</v>
      </c>
      <c r="H45" s="17">
        <f>H109+H136</f>
        <v>0.49</v>
      </c>
      <c r="I45" s="12">
        <f>I109+I136</f>
        <v>0.61</v>
      </c>
      <c r="J45" s="12">
        <f>J109+J136</f>
        <v>0.61</v>
      </c>
      <c r="K45" s="12">
        <f>K109+K136</f>
        <v>0.22</v>
      </c>
      <c r="L45" s="12">
        <f>L109+L136</f>
        <v>0.22</v>
      </c>
    </row>
    <row r="46" spans="1:12" x14ac:dyDescent="0.2">
      <c r="A46" s="11" t="s">
        <v>108</v>
      </c>
      <c r="B46" s="4" t="s">
        <v>110</v>
      </c>
      <c r="C46" s="12">
        <f>C110</f>
        <v>0.43</v>
      </c>
      <c r="D46" s="12">
        <f>C46</f>
        <v>0.43</v>
      </c>
      <c r="E46" s="12">
        <f t="shared" ref="E46:L46" si="16">E110</f>
        <v>0.43</v>
      </c>
      <c r="F46" s="12">
        <f t="shared" si="16"/>
        <v>0.43</v>
      </c>
      <c r="G46" s="17">
        <f t="shared" si="16"/>
        <v>0.43</v>
      </c>
      <c r="H46" s="17">
        <f t="shared" si="16"/>
        <v>0.43</v>
      </c>
      <c r="I46" s="12">
        <f t="shared" si="16"/>
        <v>0.43</v>
      </c>
      <c r="J46" s="12">
        <f t="shared" si="16"/>
        <v>0.43</v>
      </c>
      <c r="K46" s="12">
        <f t="shared" si="16"/>
        <v>0.22</v>
      </c>
      <c r="L46" s="12">
        <f t="shared" si="16"/>
        <v>0.22</v>
      </c>
    </row>
    <row r="47" spans="1:12" x14ac:dyDescent="0.2">
      <c r="A47" s="52" t="s">
        <v>82</v>
      </c>
      <c r="B47" s="9" t="s">
        <v>8</v>
      </c>
      <c r="C47" s="10">
        <f t="shared" ref="C47:L47" si="17">C42+C43</f>
        <v>18.8</v>
      </c>
      <c r="D47" s="10">
        <f t="shared" si="17"/>
        <v>18.8</v>
      </c>
      <c r="E47" s="10">
        <f t="shared" si="17"/>
        <v>17.760000000000002</v>
      </c>
      <c r="F47" s="10">
        <f t="shared" si="17"/>
        <v>17.760000000000002</v>
      </c>
      <c r="G47" s="16">
        <f t="shared" si="17"/>
        <v>17.28</v>
      </c>
      <c r="H47" s="16">
        <f t="shared" si="17"/>
        <v>17.28</v>
      </c>
      <c r="I47" s="10">
        <f t="shared" si="17"/>
        <v>17.849999999999998</v>
      </c>
      <c r="J47" s="10">
        <f t="shared" si="17"/>
        <v>17.849999999999998</v>
      </c>
      <c r="K47" s="10">
        <f t="shared" si="17"/>
        <v>14.630000000000003</v>
      </c>
      <c r="L47" s="10">
        <f t="shared" si="17"/>
        <v>14.630000000000003</v>
      </c>
    </row>
    <row r="48" spans="1:12" x14ac:dyDescent="0.2">
      <c r="A48" s="11" t="s">
        <v>83</v>
      </c>
      <c r="B48" s="4" t="s">
        <v>94</v>
      </c>
      <c r="C48" s="12">
        <f>C112+C138</f>
        <v>0.46400000000000008</v>
      </c>
      <c r="D48" s="12">
        <f>D112+D138</f>
        <v>0.46400000000000008</v>
      </c>
      <c r="E48" s="12">
        <f>E112+E138</f>
        <v>0.59420000000000006</v>
      </c>
      <c r="F48" s="12">
        <f>F112+F138</f>
        <v>0.59420000000000006</v>
      </c>
      <c r="G48" s="17">
        <f>G112+G138</f>
        <v>0.27839999999999998</v>
      </c>
      <c r="H48" s="17">
        <f>H112+H138</f>
        <v>0.27839999999999998</v>
      </c>
      <c r="I48" s="12">
        <f>I112+I138</f>
        <v>0.33550000000000002</v>
      </c>
      <c r="J48" s="12">
        <f>J112+J138</f>
        <v>0.33550000000000002</v>
      </c>
      <c r="K48" s="12">
        <f>K112+K138</f>
        <v>0.24480000000000002</v>
      </c>
      <c r="L48" s="12">
        <f>L112+L138</f>
        <v>0.24480000000000002</v>
      </c>
    </row>
    <row r="49" spans="1:12" x14ac:dyDescent="0.2">
      <c r="A49" s="52" t="s">
        <v>84</v>
      </c>
      <c r="B49" s="9" t="s">
        <v>12</v>
      </c>
      <c r="C49" s="10">
        <f t="shared" ref="C49:L49" si="18">C47+C48</f>
        <v>19.263999999999999</v>
      </c>
      <c r="D49" s="10">
        <f t="shared" si="18"/>
        <v>19.263999999999999</v>
      </c>
      <c r="E49" s="10">
        <f t="shared" si="18"/>
        <v>18.354200000000002</v>
      </c>
      <c r="F49" s="10">
        <f t="shared" si="18"/>
        <v>18.354200000000002</v>
      </c>
      <c r="G49" s="16">
        <f t="shared" si="18"/>
        <v>17.558400000000002</v>
      </c>
      <c r="H49" s="16">
        <f t="shared" si="18"/>
        <v>17.558400000000002</v>
      </c>
      <c r="I49" s="10">
        <f t="shared" si="18"/>
        <v>18.185499999999998</v>
      </c>
      <c r="J49" s="10">
        <f t="shared" si="18"/>
        <v>18.185499999999998</v>
      </c>
      <c r="K49" s="10">
        <f t="shared" si="18"/>
        <v>14.874800000000002</v>
      </c>
      <c r="L49" s="10">
        <f t="shared" si="18"/>
        <v>14.874800000000002</v>
      </c>
    </row>
    <row r="50" spans="1:12" x14ac:dyDescent="0.2">
      <c r="A50" s="11" t="s">
        <v>85</v>
      </c>
      <c r="B50" s="4" t="s">
        <v>125</v>
      </c>
      <c r="C50" s="12">
        <v>3.8528000000000002</v>
      </c>
      <c r="D50" s="15">
        <v>3.8528000000000002</v>
      </c>
      <c r="E50" s="15">
        <v>3.6708400000000005</v>
      </c>
      <c r="F50" s="15">
        <v>3.6708400000000005</v>
      </c>
      <c r="G50" s="17">
        <v>3.5116800000000006</v>
      </c>
      <c r="H50" s="17">
        <v>3.5116800000000006</v>
      </c>
      <c r="I50" s="15">
        <v>3.6370999999999998</v>
      </c>
      <c r="J50" s="15">
        <v>3.6370999999999998</v>
      </c>
      <c r="K50" s="15">
        <v>2.9749600000000007</v>
      </c>
      <c r="L50" s="15">
        <v>2.9749600000000007</v>
      </c>
    </row>
    <row r="51" spans="1:12" ht="25.5" x14ac:dyDescent="0.2">
      <c r="A51" s="52" t="s">
        <v>86</v>
      </c>
      <c r="B51" s="9" t="s">
        <v>115</v>
      </c>
      <c r="C51" s="33">
        <f t="shared" ref="C51:L51" si="19">C49+C50</f>
        <v>23.116799999999998</v>
      </c>
      <c r="D51" s="33">
        <f t="shared" si="19"/>
        <v>23.116799999999998</v>
      </c>
      <c r="E51" s="33">
        <f t="shared" si="19"/>
        <v>22.025040000000004</v>
      </c>
      <c r="F51" s="33">
        <f t="shared" si="19"/>
        <v>22.025040000000004</v>
      </c>
      <c r="G51" s="33">
        <f t="shared" si="19"/>
        <v>21.070080000000004</v>
      </c>
      <c r="H51" s="33">
        <f t="shared" si="19"/>
        <v>21.070080000000004</v>
      </c>
      <c r="I51" s="33">
        <f t="shared" si="19"/>
        <v>21.822599999999998</v>
      </c>
      <c r="J51" s="33">
        <f t="shared" si="19"/>
        <v>21.822599999999998</v>
      </c>
      <c r="K51" s="33">
        <f t="shared" si="19"/>
        <v>17.849760000000003</v>
      </c>
      <c r="L51" s="33">
        <f t="shared" si="19"/>
        <v>17.849760000000003</v>
      </c>
    </row>
    <row r="52" spans="1:12" x14ac:dyDescent="0.2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ht="14.25" x14ac:dyDescent="0.2">
      <c r="A53" s="36" t="s">
        <v>114</v>
      </c>
      <c r="B53" s="37" t="s">
        <v>134</v>
      </c>
      <c r="C53" s="21">
        <v>1.4</v>
      </c>
      <c r="D53" s="21">
        <v>1.4</v>
      </c>
      <c r="E53" s="21">
        <v>1.4</v>
      </c>
      <c r="F53" s="21">
        <v>1.4</v>
      </c>
      <c r="G53" s="21">
        <v>1.4</v>
      </c>
      <c r="H53" s="21">
        <v>1.4</v>
      </c>
      <c r="I53" s="21">
        <v>1.4</v>
      </c>
      <c r="J53" s="21">
        <v>1.4</v>
      </c>
      <c r="K53" s="21">
        <v>1.4</v>
      </c>
      <c r="L53" s="21">
        <v>1.4</v>
      </c>
    </row>
    <row r="54" spans="1:12" ht="28.5" x14ac:dyDescent="0.2">
      <c r="A54" s="44" t="s">
        <v>98</v>
      </c>
      <c r="B54" s="37" t="s">
        <v>133</v>
      </c>
      <c r="C54" s="21">
        <v>5.83</v>
      </c>
      <c r="D54" s="21">
        <v>5.83</v>
      </c>
      <c r="E54" s="21">
        <v>5.83</v>
      </c>
      <c r="F54" s="21">
        <v>5.83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</row>
    <row r="55" spans="1:12" x14ac:dyDescent="0.2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ht="21.75" customHeight="1" x14ac:dyDescent="0.2">
      <c r="A56" s="81" t="s">
        <v>120</v>
      </c>
      <c r="B56" s="82"/>
      <c r="C56" s="46">
        <f>C51+C53+C54</f>
        <v>30.346799999999995</v>
      </c>
      <c r="D56" s="46">
        <f>D51+D53+D54</f>
        <v>30.346799999999995</v>
      </c>
      <c r="E56" s="46">
        <f>E51+E53+E54</f>
        <v>29.255040000000001</v>
      </c>
      <c r="F56" s="46">
        <f>F51+F53+F54</f>
        <v>29.255040000000001</v>
      </c>
      <c r="G56" s="46">
        <f>G51+G53+G54</f>
        <v>22.470080000000003</v>
      </c>
      <c r="H56" s="46">
        <f>H51+H53+H54</f>
        <v>22.470080000000003</v>
      </c>
      <c r="I56" s="46">
        <f>I51+I53+I54</f>
        <v>23.222599999999996</v>
      </c>
      <c r="J56" s="46">
        <f>J51+J53+J54</f>
        <v>23.222599999999996</v>
      </c>
      <c r="K56" s="46">
        <f>K51+K53+K54</f>
        <v>19.249760000000002</v>
      </c>
      <c r="L56" s="46">
        <f>L51+L53+L54</f>
        <v>19.249760000000002</v>
      </c>
    </row>
    <row r="57" spans="1:12" x14ac:dyDescent="0.2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</row>
    <row r="58" spans="1:12" ht="14.25" x14ac:dyDescent="0.2">
      <c r="A58" s="36" t="s">
        <v>99</v>
      </c>
      <c r="B58" s="43" t="s">
        <v>132</v>
      </c>
      <c r="C58" s="21">
        <f>SUM(C59:C61)</f>
        <v>1.84</v>
      </c>
      <c r="D58" s="21">
        <f t="shared" ref="D58:L58" si="20">SUM(D59:D61)</f>
        <v>1.4</v>
      </c>
      <c r="E58" s="21">
        <f t="shared" si="20"/>
        <v>1.84</v>
      </c>
      <c r="F58" s="21">
        <f t="shared" si="20"/>
        <v>1.38</v>
      </c>
      <c r="G58" s="21">
        <f t="shared" si="20"/>
        <v>0.70000000000000007</v>
      </c>
      <c r="H58" s="21">
        <f t="shared" si="20"/>
        <v>0.56000000000000005</v>
      </c>
      <c r="I58" s="21">
        <f t="shared" si="20"/>
        <v>0.45999999999999996</v>
      </c>
      <c r="J58" s="21">
        <f t="shared" si="20"/>
        <v>0.33999999999999997</v>
      </c>
      <c r="K58" s="21">
        <f t="shared" si="20"/>
        <v>0.4</v>
      </c>
      <c r="L58" s="21">
        <f t="shared" si="20"/>
        <v>0.31</v>
      </c>
    </row>
    <row r="59" spans="1:12" ht="15" x14ac:dyDescent="0.2">
      <c r="A59" s="41" t="s">
        <v>121</v>
      </c>
      <c r="B59" s="42" t="s">
        <v>81</v>
      </c>
      <c r="C59" s="13">
        <v>0.06</v>
      </c>
      <c r="D59" s="15">
        <v>0.06</v>
      </c>
      <c r="E59" s="15">
        <v>0.05</v>
      </c>
      <c r="F59" s="15">
        <v>0.05</v>
      </c>
      <c r="G59" s="15">
        <v>0.04</v>
      </c>
      <c r="H59" s="15">
        <v>0.04</v>
      </c>
      <c r="I59" s="15">
        <v>0.04</v>
      </c>
      <c r="J59" s="15">
        <v>0.04</v>
      </c>
      <c r="K59" s="15">
        <v>7.0000000000000007E-2</v>
      </c>
      <c r="L59" s="15">
        <v>7.0000000000000007E-2</v>
      </c>
    </row>
    <row r="60" spans="1:12" ht="15" x14ac:dyDescent="0.2">
      <c r="A60" s="41" t="s">
        <v>122</v>
      </c>
      <c r="B60" s="42" t="s">
        <v>79</v>
      </c>
      <c r="C60" s="13">
        <v>0.19</v>
      </c>
      <c r="D60" s="15">
        <v>0.19</v>
      </c>
      <c r="E60" s="15">
        <v>0.17</v>
      </c>
      <c r="F60" s="15">
        <v>0.17</v>
      </c>
      <c r="G60" s="15">
        <v>0.14000000000000001</v>
      </c>
      <c r="H60" s="15">
        <v>0.14000000000000001</v>
      </c>
      <c r="I60" s="15">
        <v>0</v>
      </c>
      <c r="J60" s="15">
        <v>0</v>
      </c>
      <c r="K60" s="15">
        <v>0</v>
      </c>
      <c r="L60" s="15">
        <v>0</v>
      </c>
    </row>
    <row r="61" spans="1:12" ht="15" x14ac:dyDescent="0.2">
      <c r="A61" s="41" t="s">
        <v>123</v>
      </c>
      <c r="B61" s="42" t="s">
        <v>113</v>
      </c>
      <c r="C61" s="13">
        <v>1.59</v>
      </c>
      <c r="D61" s="15">
        <v>1.1499999999999999</v>
      </c>
      <c r="E61" s="15">
        <v>1.62</v>
      </c>
      <c r="F61" s="15">
        <v>1.1599999999999999</v>
      </c>
      <c r="G61" s="15">
        <v>0.52</v>
      </c>
      <c r="H61" s="15">
        <v>0.38</v>
      </c>
      <c r="I61" s="15">
        <v>0.42</v>
      </c>
      <c r="J61" s="15">
        <v>0.3</v>
      </c>
      <c r="K61" s="15">
        <v>0.33</v>
      </c>
      <c r="L61" s="15">
        <v>0.24</v>
      </c>
    </row>
    <row r="62" spans="1:12" ht="15" x14ac:dyDescent="0.2">
      <c r="A62" s="41"/>
      <c r="B62" s="42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s="61" customFormat="1" ht="25.5" customHeight="1" x14ac:dyDescent="0.2">
      <c r="A63" s="74" t="s">
        <v>124</v>
      </c>
      <c r="B63" s="75"/>
      <c r="C63" s="60">
        <f>C56+C58</f>
        <v>32.186799999999998</v>
      </c>
      <c r="D63" s="60">
        <f>D56+D58</f>
        <v>31.746799999999993</v>
      </c>
      <c r="E63" s="60">
        <f>E56+E58</f>
        <v>31.095040000000001</v>
      </c>
      <c r="F63" s="60">
        <f>F56+F58</f>
        <v>30.63504</v>
      </c>
      <c r="G63" s="60">
        <f>G56+G58</f>
        <v>23.170080000000002</v>
      </c>
      <c r="H63" s="60">
        <f>H56+H58</f>
        <v>23.030080000000002</v>
      </c>
      <c r="I63" s="60">
        <f>I56+I58</f>
        <v>23.682599999999997</v>
      </c>
      <c r="J63" s="60">
        <f>J56+J58</f>
        <v>23.562599999999996</v>
      </c>
      <c r="K63" s="60">
        <f>K56+K58</f>
        <v>19.649760000000001</v>
      </c>
      <c r="L63" s="60">
        <f>L56+L58</f>
        <v>19.559760000000001</v>
      </c>
    </row>
    <row r="64" spans="1:12" ht="15" x14ac:dyDescent="0.2">
      <c r="A64" s="41"/>
      <c r="B64" s="42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3" x14ac:dyDescent="0.2">
      <c r="B65" s="22"/>
      <c r="C65" s="26"/>
      <c r="D65" s="26"/>
      <c r="E65" s="26"/>
      <c r="F65" s="26"/>
      <c r="G65" s="27"/>
      <c r="H65" s="27"/>
      <c r="I65" s="2"/>
      <c r="J65" s="2"/>
      <c r="K65" s="2"/>
      <c r="L65" s="2"/>
    </row>
    <row r="66" spans="1:13" ht="14.25" x14ac:dyDescent="0.2">
      <c r="A66" s="67" t="s">
        <v>29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47"/>
    </row>
    <row r="67" spans="1:13" ht="14.25" x14ac:dyDescent="0.2">
      <c r="A67" s="68" t="s">
        <v>130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48"/>
    </row>
    <row r="69" spans="1:13" ht="12.75" customHeight="1" x14ac:dyDescent="0.2">
      <c r="A69" s="69" t="s">
        <v>88</v>
      </c>
      <c r="B69" s="70" t="s">
        <v>58</v>
      </c>
      <c r="C69" s="71" t="s">
        <v>13</v>
      </c>
      <c r="D69" s="71"/>
      <c r="E69" s="71"/>
      <c r="F69" s="71"/>
      <c r="G69" s="71"/>
      <c r="H69" s="71"/>
      <c r="I69" s="71"/>
      <c r="J69" s="71"/>
      <c r="K69" s="71"/>
      <c r="L69" s="71"/>
    </row>
    <row r="70" spans="1:13" ht="137.25" customHeight="1" x14ac:dyDescent="0.2">
      <c r="A70" s="70"/>
      <c r="B70" s="71"/>
      <c r="C70" s="70" t="s">
        <v>14</v>
      </c>
      <c r="D70" s="70"/>
      <c r="E70" s="70" t="s">
        <v>15</v>
      </c>
      <c r="F70" s="70"/>
      <c r="G70" s="72" t="s">
        <v>16</v>
      </c>
      <c r="H70" s="72"/>
      <c r="I70" s="70" t="s">
        <v>17</v>
      </c>
      <c r="J70" s="70"/>
      <c r="K70" s="70" t="s">
        <v>18</v>
      </c>
      <c r="L70" s="70"/>
    </row>
    <row r="71" spans="1:13" ht="30" customHeight="1" x14ac:dyDescent="0.2">
      <c r="A71" s="54"/>
      <c r="B71" s="50"/>
      <c r="C71" s="49" t="s">
        <v>111</v>
      </c>
      <c r="D71" s="49" t="s">
        <v>112</v>
      </c>
      <c r="E71" s="49" t="s">
        <v>111</v>
      </c>
      <c r="F71" s="49" t="s">
        <v>112</v>
      </c>
      <c r="G71" s="51" t="s">
        <v>111</v>
      </c>
      <c r="H71" s="51" t="s">
        <v>112</v>
      </c>
      <c r="I71" s="49" t="s">
        <v>111</v>
      </c>
      <c r="J71" s="49" t="s">
        <v>112</v>
      </c>
      <c r="K71" s="49" t="s">
        <v>111</v>
      </c>
      <c r="L71" s="49" t="s">
        <v>112</v>
      </c>
    </row>
    <row r="72" spans="1:13" ht="25.5" x14ac:dyDescent="0.2">
      <c r="A72" s="45">
        <v>1</v>
      </c>
      <c r="B72" s="9" t="s">
        <v>106</v>
      </c>
      <c r="C72" s="10">
        <f>SUM(C73:C76)</f>
        <v>0.33</v>
      </c>
      <c r="D72" s="10">
        <f t="shared" ref="D72:L72" si="21">SUM(D73:D76)</f>
        <v>0.33</v>
      </c>
      <c r="E72" s="10">
        <f t="shared" si="21"/>
        <v>0.33</v>
      </c>
      <c r="F72" s="10">
        <f t="shared" si="21"/>
        <v>0.33</v>
      </c>
      <c r="G72" s="31">
        <f t="shared" si="21"/>
        <v>0.33</v>
      </c>
      <c r="H72" s="31">
        <f t="shared" si="21"/>
        <v>0.33</v>
      </c>
      <c r="I72" s="10">
        <f t="shared" si="21"/>
        <v>0.33</v>
      </c>
      <c r="J72" s="10">
        <f t="shared" si="21"/>
        <v>0.33</v>
      </c>
      <c r="K72" s="21">
        <f t="shared" si="21"/>
        <v>0.33</v>
      </c>
      <c r="L72" s="21">
        <f t="shared" si="21"/>
        <v>0.33</v>
      </c>
      <c r="M72" s="28"/>
    </row>
    <row r="73" spans="1:13" ht="25.5" x14ac:dyDescent="0.2">
      <c r="A73" s="30" t="s">
        <v>89</v>
      </c>
      <c r="B73" s="4" t="s">
        <v>59</v>
      </c>
      <c r="C73" s="15">
        <v>0.21</v>
      </c>
      <c r="D73" s="15">
        <v>0.21</v>
      </c>
      <c r="E73" s="57">
        <v>0.21</v>
      </c>
      <c r="F73" s="57">
        <v>0.21</v>
      </c>
      <c r="G73" s="59">
        <v>0.21</v>
      </c>
      <c r="H73" s="64">
        <v>0.21</v>
      </c>
      <c r="I73" s="57">
        <v>0.21</v>
      </c>
      <c r="J73" s="57">
        <v>0.21</v>
      </c>
      <c r="K73" s="57">
        <v>0.21</v>
      </c>
      <c r="L73" s="57">
        <v>0.21</v>
      </c>
      <c r="M73" s="28"/>
    </row>
    <row r="74" spans="1:13" x14ac:dyDescent="0.2">
      <c r="A74" s="30" t="s">
        <v>90</v>
      </c>
      <c r="B74" s="4" t="s">
        <v>60</v>
      </c>
      <c r="C74" s="15">
        <v>0.06</v>
      </c>
      <c r="D74" s="15">
        <v>0.06</v>
      </c>
      <c r="E74" s="57">
        <v>0.06</v>
      </c>
      <c r="F74" s="57">
        <v>0.06</v>
      </c>
      <c r="G74" s="59">
        <v>0.06</v>
      </c>
      <c r="H74" s="64">
        <v>0.06</v>
      </c>
      <c r="I74" s="57">
        <v>0.06</v>
      </c>
      <c r="J74" s="57">
        <v>0.06</v>
      </c>
      <c r="K74" s="57">
        <v>0.06</v>
      </c>
      <c r="L74" s="57">
        <v>0.06</v>
      </c>
      <c r="M74" s="28"/>
    </row>
    <row r="75" spans="1:13" x14ac:dyDescent="0.2">
      <c r="A75" s="30" t="s">
        <v>91</v>
      </c>
      <c r="B75" s="4" t="s">
        <v>77</v>
      </c>
      <c r="C75" s="15">
        <v>0.05</v>
      </c>
      <c r="D75" s="15">
        <v>0.05</v>
      </c>
      <c r="E75" s="57">
        <v>0.05</v>
      </c>
      <c r="F75" s="57">
        <v>0.05</v>
      </c>
      <c r="G75" s="59">
        <v>0.05</v>
      </c>
      <c r="H75" s="64">
        <v>0.05</v>
      </c>
      <c r="I75" s="57">
        <v>0.05</v>
      </c>
      <c r="J75" s="57">
        <v>0.05</v>
      </c>
      <c r="K75" s="57">
        <v>0.05</v>
      </c>
      <c r="L75" s="57">
        <v>0.05</v>
      </c>
      <c r="M75" s="28"/>
    </row>
    <row r="76" spans="1:13" x14ac:dyDescent="0.2">
      <c r="A76" s="30" t="s">
        <v>61</v>
      </c>
      <c r="B76" s="4" t="s">
        <v>87</v>
      </c>
      <c r="C76" s="15">
        <v>0.01</v>
      </c>
      <c r="D76" s="15">
        <v>0.01</v>
      </c>
      <c r="E76" s="57">
        <v>0.01</v>
      </c>
      <c r="F76" s="57">
        <v>0.01</v>
      </c>
      <c r="G76" s="59">
        <v>0.01</v>
      </c>
      <c r="H76" s="64">
        <v>0.01</v>
      </c>
      <c r="I76" s="57">
        <v>0.01</v>
      </c>
      <c r="J76" s="57">
        <v>0.01</v>
      </c>
      <c r="K76" s="57">
        <v>0.01</v>
      </c>
      <c r="L76" s="57">
        <v>0.01</v>
      </c>
      <c r="M76" s="28"/>
    </row>
    <row r="77" spans="1:13" ht="25.5" x14ac:dyDescent="0.2">
      <c r="A77" s="45">
        <v>2</v>
      </c>
      <c r="B77" s="9" t="s">
        <v>26</v>
      </c>
      <c r="C77" s="10">
        <f t="shared" ref="C77:L77" si="22">SUM(C78:C81)</f>
        <v>1.1000000000000001</v>
      </c>
      <c r="D77" s="10">
        <f t="shared" si="22"/>
        <v>1.1000000000000001</v>
      </c>
      <c r="E77" s="10">
        <f t="shared" si="22"/>
        <v>1.1000000000000001</v>
      </c>
      <c r="F77" s="10">
        <f t="shared" si="22"/>
        <v>1.1000000000000001</v>
      </c>
      <c r="G77" s="31">
        <f t="shared" si="22"/>
        <v>1.1000000000000001</v>
      </c>
      <c r="H77" s="31">
        <f t="shared" si="22"/>
        <v>1.1000000000000001</v>
      </c>
      <c r="I77" s="10">
        <f t="shared" si="22"/>
        <v>1.1200000000000001</v>
      </c>
      <c r="J77" s="10">
        <f t="shared" si="22"/>
        <v>1.1200000000000001</v>
      </c>
      <c r="K77" s="10">
        <f t="shared" si="22"/>
        <v>0.9</v>
      </c>
      <c r="L77" s="10">
        <f t="shared" si="22"/>
        <v>0.9</v>
      </c>
    </row>
    <row r="78" spans="1:13" ht="38.25" x14ac:dyDescent="0.2">
      <c r="A78" s="30" t="s">
        <v>62</v>
      </c>
      <c r="B78" s="4" t="s">
        <v>63</v>
      </c>
      <c r="C78" s="15">
        <v>0.64</v>
      </c>
      <c r="D78" s="15">
        <v>0.64</v>
      </c>
      <c r="E78" s="57">
        <v>0.64</v>
      </c>
      <c r="F78" s="57">
        <v>0.64</v>
      </c>
      <c r="G78" s="64">
        <v>0.64</v>
      </c>
      <c r="H78" s="64">
        <v>0.64</v>
      </c>
      <c r="I78" s="57">
        <v>0.65</v>
      </c>
      <c r="J78" s="57">
        <v>0.65</v>
      </c>
      <c r="K78" s="57">
        <v>0.52</v>
      </c>
      <c r="L78" s="57">
        <v>0.52</v>
      </c>
    </row>
    <row r="79" spans="1:13" x14ac:dyDescent="0.2">
      <c r="A79" s="30" t="s">
        <v>64</v>
      </c>
      <c r="B79" s="4" t="s">
        <v>60</v>
      </c>
      <c r="C79" s="15">
        <v>0.19</v>
      </c>
      <c r="D79" s="15">
        <v>0.19</v>
      </c>
      <c r="E79" s="57">
        <v>0.19</v>
      </c>
      <c r="F79" s="57">
        <v>0.19</v>
      </c>
      <c r="G79" s="64">
        <v>0.19</v>
      </c>
      <c r="H79" s="64">
        <v>0.19</v>
      </c>
      <c r="I79" s="57">
        <v>0.2</v>
      </c>
      <c r="J79" s="57">
        <v>0.2</v>
      </c>
      <c r="K79" s="57">
        <v>0.16</v>
      </c>
      <c r="L79" s="57">
        <v>0.16</v>
      </c>
    </row>
    <row r="80" spans="1:13" x14ac:dyDescent="0.2">
      <c r="A80" s="30" t="s">
        <v>65</v>
      </c>
      <c r="B80" s="4" t="s">
        <v>77</v>
      </c>
      <c r="C80" s="15">
        <v>0.25</v>
      </c>
      <c r="D80" s="15">
        <v>0.25</v>
      </c>
      <c r="E80" s="57">
        <v>0.25</v>
      </c>
      <c r="F80" s="57">
        <v>0.25</v>
      </c>
      <c r="G80" s="64">
        <v>0.25</v>
      </c>
      <c r="H80" s="64">
        <v>0.25</v>
      </c>
      <c r="I80" s="57">
        <v>0.25</v>
      </c>
      <c r="J80" s="57">
        <v>0.25</v>
      </c>
      <c r="K80" s="57">
        <v>0.21</v>
      </c>
      <c r="L80" s="57">
        <v>0.21</v>
      </c>
    </row>
    <row r="81" spans="1:13" x14ac:dyDescent="0.2">
      <c r="A81" s="30" t="s">
        <v>66</v>
      </c>
      <c r="B81" s="4" t="s">
        <v>87</v>
      </c>
      <c r="C81" s="15">
        <v>0.02</v>
      </c>
      <c r="D81" s="15">
        <v>0.02</v>
      </c>
      <c r="E81" s="57">
        <v>0.02</v>
      </c>
      <c r="F81" s="57">
        <v>0.02</v>
      </c>
      <c r="G81" s="64">
        <v>0.02</v>
      </c>
      <c r="H81" s="64">
        <v>0.02</v>
      </c>
      <c r="I81" s="57">
        <v>0.02</v>
      </c>
      <c r="J81" s="57">
        <v>0.02</v>
      </c>
      <c r="K81" s="57">
        <v>0.01</v>
      </c>
      <c r="L81" s="57">
        <v>0.01</v>
      </c>
    </row>
    <row r="82" spans="1:13" ht="25.5" x14ac:dyDescent="0.2">
      <c r="A82" s="53" t="s">
        <v>67</v>
      </c>
      <c r="B82" s="9" t="s">
        <v>68</v>
      </c>
      <c r="C82" s="10">
        <f t="shared" ref="C82:L82" si="23">SUM(C83:C86)</f>
        <v>1.5400000000000003</v>
      </c>
      <c r="D82" s="10">
        <f t="shared" si="23"/>
        <v>1.5400000000000003</v>
      </c>
      <c r="E82" s="10">
        <f t="shared" si="23"/>
        <v>1.5400000000000003</v>
      </c>
      <c r="F82" s="10">
        <f t="shared" si="23"/>
        <v>1.5400000000000003</v>
      </c>
      <c r="G82" s="31">
        <f t="shared" si="23"/>
        <v>1.5400000000000003</v>
      </c>
      <c r="H82" s="31">
        <f t="shared" si="23"/>
        <v>1.5400000000000003</v>
      </c>
      <c r="I82" s="10">
        <f t="shared" si="23"/>
        <v>1.5400000000000003</v>
      </c>
      <c r="J82" s="10">
        <f t="shared" si="23"/>
        <v>1.5400000000000003</v>
      </c>
      <c r="K82" s="21">
        <f t="shared" si="23"/>
        <v>1.5400000000000003</v>
      </c>
      <c r="L82" s="21">
        <f t="shared" si="23"/>
        <v>1.5400000000000003</v>
      </c>
      <c r="M82" s="28"/>
    </row>
    <row r="83" spans="1:13" ht="38.25" x14ac:dyDescent="0.2">
      <c r="A83" s="30" t="s">
        <v>69</v>
      </c>
      <c r="B83" s="4" t="s">
        <v>100</v>
      </c>
      <c r="C83" s="15">
        <v>1.0900000000000001</v>
      </c>
      <c r="D83" s="15">
        <v>1.0900000000000001</v>
      </c>
      <c r="E83" s="57">
        <v>1.0900000000000001</v>
      </c>
      <c r="F83" s="57">
        <v>1.0900000000000001</v>
      </c>
      <c r="G83" s="64">
        <v>1.0900000000000001</v>
      </c>
      <c r="H83" s="64">
        <v>1.0900000000000001</v>
      </c>
      <c r="I83" s="57">
        <v>1.0900000000000001</v>
      </c>
      <c r="J83" s="57">
        <v>1.0900000000000001</v>
      </c>
      <c r="K83" s="57">
        <v>1.0900000000000001</v>
      </c>
      <c r="L83" s="57">
        <v>1.0900000000000001</v>
      </c>
      <c r="M83" s="28"/>
    </row>
    <row r="84" spans="1:13" x14ac:dyDescent="0.2">
      <c r="A84" s="30" t="s">
        <v>101</v>
      </c>
      <c r="B84" s="4" t="s">
        <v>60</v>
      </c>
      <c r="C84" s="15">
        <v>0.33</v>
      </c>
      <c r="D84" s="15">
        <v>0.33</v>
      </c>
      <c r="E84" s="57">
        <v>0.33</v>
      </c>
      <c r="F84" s="57">
        <v>0.33</v>
      </c>
      <c r="G84" s="64">
        <v>0.33</v>
      </c>
      <c r="H84" s="64">
        <v>0.33</v>
      </c>
      <c r="I84" s="57">
        <v>0.33</v>
      </c>
      <c r="J84" s="57">
        <v>0.33</v>
      </c>
      <c r="K84" s="57">
        <v>0.33</v>
      </c>
      <c r="L84" s="57">
        <v>0.33</v>
      </c>
      <c r="M84" s="28"/>
    </row>
    <row r="85" spans="1:13" x14ac:dyDescent="0.2">
      <c r="A85" s="30" t="s">
        <v>102</v>
      </c>
      <c r="B85" s="4" t="s">
        <v>77</v>
      </c>
      <c r="C85" s="15">
        <v>7.0000000000000007E-2</v>
      </c>
      <c r="D85" s="15">
        <v>7.0000000000000007E-2</v>
      </c>
      <c r="E85" s="57">
        <v>7.0000000000000007E-2</v>
      </c>
      <c r="F85" s="57">
        <v>7.0000000000000007E-2</v>
      </c>
      <c r="G85" s="64">
        <v>7.0000000000000007E-2</v>
      </c>
      <c r="H85" s="64">
        <v>7.0000000000000007E-2</v>
      </c>
      <c r="I85" s="57">
        <v>7.0000000000000007E-2</v>
      </c>
      <c r="J85" s="57">
        <v>7.0000000000000007E-2</v>
      </c>
      <c r="K85" s="57">
        <v>7.0000000000000007E-2</v>
      </c>
      <c r="L85" s="57">
        <v>7.0000000000000007E-2</v>
      </c>
      <c r="M85" s="28"/>
    </row>
    <row r="86" spans="1:13" x14ac:dyDescent="0.2">
      <c r="A86" s="30" t="s">
        <v>103</v>
      </c>
      <c r="B86" s="4" t="s">
        <v>87</v>
      </c>
      <c r="C86" s="15">
        <v>0.05</v>
      </c>
      <c r="D86" s="15">
        <v>0.05</v>
      </c>
      <c r="E86" s="57">
        <v>0.05</v>
      </c>
      <c r="F86" s="57">
        <v>0.05</v>
      </c>
      <c r="G86" s="64">
        <v>0.05</v>
      </c>
      <c r="H86" s="64">
        <v>0.05</v>
      </c>
      <c r="I86" s="57">
        <v>0.05</v>
      </c>
      <c r="J86" s="57">
        <v>0.05</v>
      </c>
      <c r="K86" s="57">
        <v>0.05</v>
      </c>
      <c r="L86" s="57">
        <v>0.05</v>
      </c>
      <c r="M86" s="28"/>
    </row>
    <row r="87" spans="1:13" x14ac:dyDescent="0.2">
      <c r="A87" s="53" t="s">
        <v>44</v>
      </c>
      <c r="B87" s="9" t="s">
        <v>104</v>
      </c>
      <c r="C87" s="10">
        <f>SUM(C88:C96)</f>
        <v>3.34</v>
      </c>
      <c r="D87" s="10">
        <f t="shared" ref="D87:L87" si="24">SUM(D88:D96)</f>
        <v>3.34</v>
      </c>
      <c r="E87" s="10">
        <f t="shared" si="24"/>
        <v>2.33</v>
      </c>
      <c r="F87" s="10">
        <f t="shared" si="24"/>
        <v>2.33</v>
      </c>
      <c r="G87" s="31">
        <f t="shared" si="24"/>
        <v>2.0299999999999998</v>
      </c>
      <c r="H87" s="31">
        <f t="shared" si="24"/>
        <v>2.0299999999999998</v>
      </c>
      <c r="I87" s="10">
        <f t="shared" si="24"/>
        <v>2.25</v>
      </c>
      <c r="J87" s="10">
        <f t="shared" si="24"/>
        <v>2.25</v>
      </c>
      <c r="K87" s="21">
        <f t="shared" si="24"/>
        <v>1.87</v>
      </c>
      <c r="L87" s="21">
        <f t="shared" si="24"/>
        <v>1.87</v>
      </c>
    </row>
    <row r="88" spans="1:13" x14ac:dyDescent="0.2">
      <c r="A88" s="30" t="s">
        <v>45</v>
      </c>
      <c r="B88" s="4" t="s">
        <v>0</v>
      </c>
      <c r="C88" s="15">
        <v>0.02</v>
      </c>
      <c r="D88" s="15">
        <v>0.02</v>
      </c>
      <c r="E88" s="57">
        <v>0.02</v>
      </c>
      <c r="F88" s="57">
        <v>0.02</v>
      </c>
      <c r="G88" s="64">
        <v>0.02</v>
      </c>
      <c r="H88" s="64">
        <v>0.02</v>
      </c>
      <c r="I88" s="57">
        <v>0.35</v>
      </c>
      <c r="J88" s="57">
        <v>0.35</v>
      </c>
      <c r="K88" s="57">
        <v>0.3</v>
      </c>
      <c r="L88" s="57">
        <v>0.3</v>
      </c>
    </row>
    <row r="89" spans="1:13" x14ac:dyDescent="0.2">
      <c r="A89" s="30" t="s">
        <v>46</v>
      </c>
      <c r="B89" s="4" t="s">
        <v>36</v>
      </c>
      <c r="C89" s="15">
        <v>0.17</v>
      </c>
      <c r="D89" s="15">
        <v>0.17</v>
      </c>
      <c r="E89" s="57">
        <v>0.17</v>
      </c>
      <c r="F89" s="57">
        <v>0.17</v>
      </c>
      <c r="G89" s="64">
        <v>0.17</v>
      </c>
      <c r="H89" s="64">
        <v>0.17</v>
      </c>
      <c r="I89" s="57">
        <v>0.17</v>
      </c>
      <c r="J89" s="57">
        <v>0.17</v>
      </c>
      <c r="K89" s="57">
        <v>0.17</v>
      </c>
      <c r="L89" s="57">
        <v>0.17</v>
      </c>
    </row>
    <row r="90" spans="1:13" x14ac:dyDescent="0.2">
      <c r="A90" s="30" t="s">
        <v>20</v>
      </c>
      <c r="B90" s="4" t="s">
        <v>2</v>
      </c>
      <c r="C90" s="15">
        <v>0.19</v>
      </c>
      <c r="D90" s="15">
        <v>0.19</v>
      </c>
      <c r="E90" s="57">
        <v>0.19</v>
      </c>
      <c r="F90" s="57">
        <v>0.19</v>
      </c>
      <c r="G90" s="64">
        <v>0.19</v>
      </c>
      <c r="H90" s="64">
        <v>0.19</v>
      </c>
      <c r="I90" s="57">
        <v>0.19</v>
      </c>
      <c r="J90" s="57">
        <v>0.19</v>
      </c>
      <c r="K90" s="57">
        <v>0.21</v>
      </c>
      <c r="L90" s="57">
        <v>0.21</v>
      </c>
    </row>
    <row r="91" spans="1:13" x14ac:dyDescent="0.2">
      <c r="A91" s="30" t="s">
        <v>47</v>
      </c>
      <c r="B91" s="4" t="s">
        <v>119</v>
      </c>
      <c r="C91" s="15">
        <v>0.68</v>
      </c>
      <c r="D91" s="15">
        <v>0.68</v>
      </c>
      <c r="E91" s="57">
        <v>0.68</v>
      </c>
      <c r="F91" s="57">
        <v>0.68</v>
      </c>
      <c r="G91" s="64">
        <v>0.53</v>
      </c>
      <c r="H91" s="64">
        <v>0.53</v>
      </c>
      <c r="I91" s="57">
        <v>0.54</v>
      </c>
      <c r="J91" s="57">
        <v>0.54</v>
      </c>
      <c r="K91" s="57">
        <v>0.3</v>
      </c>
      <c r="L91" s="57">
        <v>0.3</v>
      </c>
    </row>
    <row r="92" spans="1:13" x14ac:dyDescent="0.2">
      <c r="A92" s="30" t="s">
        <v>21</v>
      </c>
      <c r="B92" s="34" t="s">
        <v>129</v>
      </c>
      <c r="C92" s="15">
        <v>0.49</v>
      </c>
      <c r="D92" s="15">
        <v>0.49</v>
      </c>
      <c r="E92" s="57">
        <v>0.49</v>
      </c>
      <c r="F92" s="57">
        <v>0.49</v>
      </c>
      <c r="G92" s="64">
        <v>0.49</v>
      </c>
      <c r="H92" s="64">
        <v>0.49</v>
      </c>
      <c r="I92" s="57">
        <v>0.49</v>
      </c>
      <c r="J92" s="57">
        <v>0.49</v>
      </c>
      <c r="K92" s="57">
        <v>0.49</v>
      </c>
      <c r="L92" s="57">
        <v>0.49</v>
      </c>
    </row>
    <row r="93" spans="1:13" x14ac:dyDescent="0.2">
      <c r="A93" s="30" t="s">
        <v>22</v>
      </c>
      <c r="B93" s="4" t="s">
        <v>78</v>
      </c>
      <c r="C93" s="15">
        <v>0.59</v>
      </c>
      <c r="D93" s="15">
        <v>0.59</v>
      </c>
      <c r="E93" s="57">
        <v>0.59</v>
      </c>
      <c r="F93" s="57">
        <v>0.59</v>
      </c>
      <c r="G93" s="64">
        <v>0.59</v>
      </c>
      <c r="H93" s="64">
        <v>0.59</v>
      </c>
      <c r="I93" s="57">
        <v>0.47</v>
      </c>
      <c r="J93" s="57">
        <v>0.47</v>
      </c>
      <c r="K93" s="57">
        <v>0.36</v>
      </c>
      <c r="L93" s="57">
        <v>0.36</v>
      </c>
    </row>
    <row r="94" spans="1:13" x14ac:dyDescent="0.2">
      <c r="A94" s="30" t="s">
        <v>48</v>
      </c>
      <c r="B94" s="4" t="s">
        <v>10</v>
      </c>
      <c r="C94" s="15">
        <v>0.15</v>
      </c>
      <c r="D94" s="15">
        <v>0.15</v>
      </c>
      <c r="E94" s="57">
        <v>0.15</v>
      </c>
      <c r="F94" s="57">
        <v>0.15</v>
      </c>
      <c r="G94" s="64">
        <v>0</v>
      </c>
      <c r="H94" s="64">
        <v>0</v>
      </c>
      <c r="I94" s="57">
        <v>0</v>
      </c>
      <c r="J94" s="57">
        <v>0</v>
      </c>
      <c r="K94" s="57">
        <v>0</v>
      </c>
      <c r="L94" s="57">
        <v>0</v>
      </c>
    </row>
    <row r="95" spans="1:13" x14ac:dyDescent="0.2">
      <c r="A95" s="30" t="s">
        <v>23</v>
      </c>
      <c r="B95" s="4" t="s">
        <v>35</v>
      </c>
      <c r="C95" s="15">
        <v>1.01</v>
      </c>
      <c r="D95" s="15">
        <v>1.01</v>
      </c>
      <c r="E95" s="57">
        <v>0</v>
      </c>
      <c r="F95" s="57">
        <v>0</v>
      </c>
      <c r="G95" s="64">
        <v>0</v>
      </c>
      <c r="H95" s="64">
        <v>0</v>
      </c>
      <c r="I95" s="57">
        <v>0</v>
      </c>
      <c r="J95" s="57">
        <v>0</v>
      </c>
      <c r="K95" s="57">
        <v>0</v>
      </c>
      <c r="L95" s="57">
        <v>0</v>
      </c>
    </row>
    <row r="96" spans="1:13" x14ac:dyDescent="0.2">
      <c r="A96" s="30" t="s">
        <v>128</v>
      </c>
      <c r="B96" s="4" t="s">
        <v>31</v>
      </c>
      <c r="C96" s="15">
        <v>0.04</v>
      </c>
      <c r="D96" s="15">
        <v>0.04</v>
      </c>
      <c r="E96" s="57">
        <v>0.04</v>
      </c>
      <c r="F96" s="57">
        <v>0.04</v>
      </c>
      <c r="G96" s="64">
        <v>0.04</v>
      </c>
      <c r="H96" s="64">
        <v>0.04</v>
      </c>
      <c r="I96" s="57">
        <v>0.04</v>
      </c>
      <c r="J96" s="57">
        <v>0.04</v>
      </c>
      <c r="K96" s="57">
        <v>0.04</v>
      </c>
      <c r="L96" s="57">
        <v>0.04</v>
      </c>
    </row>
    <row r="97" spans="1:12" x14ac:dyDescent="0.2">
      <c r="A97" s="45">
        <v>5</v>
      </c>
      <c r="B97" s="9" t="s">
        <v>3</v>
      </c>
      <c r="C97" s="10">
        <f>SUM(C98:C102)+C104+C105</f>
        <v>6.18</v>
      </c>
      <c r="D97" s="10">
        <f t="shared" ref="D97:F97" si="25">SUM(D98:D102)+D104+D105</f>
        <v>6.18</v>
      </c>
      <c r="E97" s="10">
        <f t="shared" si="25"/>
        <v>6.15</v>
      </c>
      <c r="F97" s="10">
        <f t="shared" si="25"/>
        <v>6.15</v>
      </c>
      <c r="G97" s="31">
        <f>SUM(G98:G102)+G104+G105</f>
        <v>5.9700000000000006</v>
      </c>
      <c r="H97" s="31">
        <f>SUM(H98:H102)+H104+H105</f>
        <v>5.9700000000000006</v>
      </c>
      <c r="I97" s="10">
        <f>SUM(I98:I102)+I104+I105</f>
        <v>5.67</v>
      </c>
      <c r="J97" s="10">
        <f t="shared" ref="J97:L97" si="26">SUM(J98:J102)+J104+J105</f>
        <v>5.67</v>
      </c>
      <c r="K97" s="10">
        <f t="shared" si="26"/>
        <v>4.6000000000000005</v>
      </c>
      <c r="L97" s="10">
        <f t="shared" si="26"/>
        <v>4.6000000000000005</v>
      </c>
    </row>
    <row r="98" spans="1:12" x14ac:dyDescent="0.2">
      <c r="A98" s="30" t="s">
        <v>50</v>
      </c>
      <c r="B98" s="4" t="s">
        <v>70</v>
      </c>
      <c r="C98" s="15">
        <v>0.89</v>
      </c>
      <c r="D98" s="15">
        <v>0.89</v>
      </c>
      <c r="E98" s="57">
        <v>0.89</v>
      </c>
      <c r="F98" s="57">
        <v>0.89</v>
      </c>
      <c r="G98" s="64">
        <v>0.72</v>
      </c>
      <c r="H98" s="64">
        <v>0.72</v>
      </c>
      <c r="I98" s="57">
        <v>0.72</v>
      </c>
      <c r="J98" s="57">
        <v>0.72</v>
      </c>
      <c r="K98" s="57">
        <v>0.61</v>
      </c>
      <c r="L98" s="57">
        <v>0.61</v>
      </c>
    </row>
    <row r="99" spans="1:12" x14ac:dyDescent="0.2">
      <c r="A99" s="30" t="s">
        <v>51</v>
      </c>
      <c r="B99" s="4" t="s">
        <v>4</v>
      </c>
      <c r="C99" s="15">
        <v>1.97</v>
      </c>
      <c r="D99" s="15">
        <v>1.97</v>
      </c>
      <c r="E99" s="57">
        <v>1.97</v>
      </c>
      <c r="F99" s="57">
        <v>1.97</v>
      </c>
      <c r="G99" s="64">
        <v>1.97</v>
      </c>
      <c r="H99" s="64">
        <v>1.97</v>
      </c>
      <c r="I99" s="57">
        <v>1.97</v>
      </c>
      <c r="J99" s="57">
        <v>1.97</v>
      </c>
      <c r="K99" s="57">
        <v>1.97</v>
      </c>
      <c r="L99" s="57">
        <v>1.97</v>
      </c>
    </row>
    <row r="100" spans="1:12" ht="25.5" x14ac:dyDescent="0.2">
      <c r="A100" s="30" t="s">
        <v>32</v>
      </c>
      <c r="B100" s="4" t="s">
        <v>71</v>
      </c>
      <c r="C100" s="15">
        <v>0.43</v>
      </c>
      <c r="D100" s="15">
        <v>0.43</v>
      </c>
      <c r="E100" s="57">
        <v>0.4</v>
      </c>
      <c r="F100" s="57">
        <v>0.4</v>
      </c>
      <c r="G100" s="64">
        <v>0.39</v>
      </c>
      <c r="H100" s="64">
        <v>0.39</v>
      </c>
      <c r="I100" s="57">
        <v>0.41</v>
      </c>
      <c r="J100" s="57">
        <v>0.41</v>
      </c>
      <c r="K100" s="57">
        <v>0.35</v>
      </c>
      <c r="L100" s="57">
        <v>0.35</v>
      </c>
    </row>
    <row r="101" spans="1:12" x14ac:dyDescent="0.2">
      <c r="A101" s="30" t="s">
        <v>33</v>
      </c>
      <c r="B101" s="29" t="s">
        <v>72</v>
      </c>
      <c r="C101" s="15">
        <v>1.73</v>
      </c>
      <c r="D101" s="15">
        <v>1.73</v>
      </c>
      <c r="E101" s="57">
        <v>1.73</v>
      </c>
      <c r="F101" s="57">
        <v>1.73</v>
      </c>
      <c r="G101" s="64">
        <v>1.73</v>
      </c>
      <c r="H101" s="64">
        <v>1.73</v>
      </c>
      <c r="I101" s="57">
        <v>1.41</v>
      </c>
      <c r="J101" s="57">
        <v>1.41</v>
      </c>
      <c r="K101" s="57">
        <v>0.51</v>
      </c>
      <c r="L101" s="57">
        <v>0.51</v>
      </c>
    </row>
    <row r="102" spans="1:12" x14ac:dyDescent="0.2">
      <c r="A102" s="30" t="s">
        <v>34</v>
      </c>
      <c r="B102" s="6" t="s">
        <v>7</v>
      </c>
      <c r="C102" s="15">
        <v>0.71</v>
      </c>
      <c r="D102" s="15">
        <v>0.71</v>
      </c>
      <c r="E102" s="57">
        <v>0.71</v>
      </c>
      <c r="F102" s="57">
        <v>0.71</v>
      </c>
      <c r="G102" s="64">
        <v>0.71</v>
      </c>
      <c r="H102" s="64">
        <v>0.71</v>
      </c>
      <c r="I102" s="57">
        <v>0.71</v>
      </c>
      <c r="J102" s="57">
        <v>0.71</v>
      </c>
      <c r="K102" s="57">
        <v>0.71</v>
      </c>
      <c r="L102" s="57">
        <v>0.71</v>
      </c>
    </row>
    <row r="103" spans="1:12" s="38" customFormat="1" x14ac:dyDescent="0.2">
      <c r="A103" s="55" t="s">
        <v>25</v>
      </c>
      <c r="B103" s="23" t="s">
        <v>80</v>
      </c>
      <c r="C103" s="62">
        <v>0.18</v>
      </c>
      <c r="D103" s="62">
        <v>0.18</v>
      </c>
      <c r="E103" s="63">
        <v>0.18</v>
      </c>
      <c r="F103" s="63">
        <v>0.18</v>
      </c>
      <c r="G103" s="65">
        <v>0.18</v>
      </c>
      <c r="H103" s="65">
        <v>0.18</v>
      </c>
      <c r="I103" s="63">
        <v>0.18</v>
      </c>
      <c r="J103" s="63">
        <v>0.18</v>
      </c>
      <c r="K103" s="63">
        <v>0.18</v>
      </c>
      <c r="L103" s="63">
        <v>0.18</v>
      </c>
    </row>
    <row r="104" spans="1:12" s="35" customFormat="1" ht="25.5" x14ac:dyDescent="0.2">
      <c r="A104" s="56" t="s">
        <v>76</v>
      </c>
      <c r="B104" s="34" t="s">
        <v>105</v>
      </c>
      <c r="C104" s="15">
        <v>0.22</v>
      </c>
      <c r="D104" s="15">
        <v>0.22</v>
      </c>
      <c r="E104" s="57">
        <v>0.22</v>
      </c>
      <c r="F104" s="57">
        <v>0.22</v>
      </c>
      <c r="G104" s="64">
        <v>0.22</v>
      </c>
      <c r="H104" s="64">
        <v>0.22</v>
      </c>
      <c r="I104" s="57">
        <v>0.22</v>
      </c>
      <c r="J104" s="57">
        <v>0.22</v>
      </c>
      <c r="K104" s="57">
        <v>0.22</v>
      </c>
      <c r="L104" s="57">
        <v>0.22</v>
      </c>
    </row>
    <row r="105" spans="1:12" s="58" customFormat="1" x14ac:dyDescent="0.2">
      <c r="A105" s="56" t="s">
        <v>126</v>
      </c>
      <c r="B105" s="34" t="s">
        <v>127</v>
      </c>
      <c r="C105" s="15">
        <v>0.23</v>
      </c>
      <c r="D105" s="15">
        <v>0.23</v>
      </c>
      <c r="E105" s="57">
        <v>0.23</v>
      </c>
      <c r="F105" s="57">
        <v>0.23</v>
      </c>
      <c r="G105" s="64">
        <v>0.23</v>
      </c>
      <c r="H105" s="64">
        <v>0.23</v>
      </c>
      <c r="I105" s="57">
        <v>0.23</v>
      </c>
      <c r="J105" s="57">
        <v>0.23</v>
      </c>
      <c r="K105" s="57">
        <v>0.23</v>
      </c>
      <c r="L105" s="57">
        <v>0.23</v>
      </c>
    </row>
    <row r="106" spans="1:12" x14ac:dyDescent="0.2">
      <c r="A106" s="53" t="s">
        <v>6</v>
      </c>
      <c r="B106" s="9" t="s">
        <v>11</v>
      </c>
      <c r="C106" s="10">
        <f t="shared" ref="C106:L106" si="27">C97+C87+C82+C77+C72</f>
        <v>12.49</v>
      </c>
      <c r="D106" s="10">
        <f t="shared" si="27"/>
        <v>12.49</v>
      </c>
      <c r="E106" s="10">
        <f t="shared" si="27"/>
        <v>11.450000000000001</v>
      </c>
      <c r="F106" s="10">
        <f t="shared" si="27"/>
        <v>11.450000000000001</v>
      </c>
      <c r="G106" s="31">
        <f t="shared" si="27"/>
        <v>10.97</v>
      </c>
      <c r="H106" s="31">
        <f t="shared" si="27"/>
        <v>10.97</v>
      </c>
      <c r="I106" s="10">
        <f t="shared" si="27"/>
        <v>10.910000000000002</v>
      </c>
      <c r="J106" s="10">
        <f t="shared" si="27"/>
        <v>10.910000000000002</v>
      </c>
      <c r="K106" s="10">
        <f t="shared" si="27"/>
        <v>9.240000000000002</v>
      </c>
      <c r="L106" s="10">
        <f t="shared" si="27"/>
        <v>9.240000000000002</v>
      </c>
    </row>
    <row r="107" spans="1:12" s="3" customFormat="1" x14ac:dyDescent="0.2">
      <c r="A107" s="53" t="s">
        <v>95</v>
      </c>
      <c r="B107" s="9" t="s">
        <v>19</v>
      </c>
      <c r="C107" s="10">
        <f>C108+C109+C110</f>
        <v>0.77</v>
      </c>
      <c r="D107" s="10">
        <f t="shared" ref="D107:F107" si="28">D108+D109+D110</f>
        <v>0.77</v>
      </c>
      <c r="E107" s="10">
        <f t="shared" si="28"/>
        <v>0.77</v>
      </c>
      <c r="F107" s="10">
        <f t="shared" si="28"/>
        <v>0.77</v>
      </c>
      <c r="G107" s="31">
        <f>G108+G109+G110</f>
        <v>0.77</v>
      </c>
      <c r="H107" s="31">
        <f>H108+H109+H110</f>
        <v>0.77</v>
      </c>
      <c r="I107" s="10">
        <f>I108+I109+I110</f>
        <v>0.77</v>
      </c>
      <c r="J107" s="10">
        <f t="shared" ref="J107:L107" si="29">J108+J109+J110</f>
        <v>0.77</v>
      </c>
      <c r="K107" s="10">
        <f t="shared" si="29"/>
        <v>0.36</v>
      </c>
      <c r="L107" s="10">
        <f t="shared" si="29"/>
        <v>0.36</v>
      </c>
    </row>
    <row r="108" spans="1:12" x14ac:dyDescent="0.2">
      <c r="A108" s="30" t="s">
        <v>55</v>
      </c>
      <c r="B108" s="4" t="s">
        <v>107</v>
      </c>
      <c r="C108" s="15">
        <v>0.08</v>
      </c>
      <c r="D108" s="15">
        <v>0.08</v>
      </c>
      <c r="E108" s="57">
        <v>0.08</v>
      </c>
      <c r="F108" s="57">
        <v>0.08</v>
      </c>
      <c r="G108" s="64">
        <v>0.08</v>
      </c>
      <c r="H108" s="64">
        <v>0.08</v>
      </c>
      <c r="I108" s="57">
        <v>0.08</v>
      </c>
      <c r="J108" s="57">
        <v>0.08</v>
      </c>
      <c r="K108" s="57">
        <v>0.04</v>
      </c>
      <c r="L108" s="57">
        <v>0.04</v>
      </c>
    </row>
    <row r="109" spans="1:12" x14ac:dyDescent="0.2">
      <c r="A109" s="30" t="s">
        <v>56</v>
      </c>
      <c r="B109" s="4" t="s">
        <v>109</v>
      </c>
      <c r="C109" s="15">
        <v>0.26</v>
      </c>
      <c r="D109" s="15">
        <v>0.26</v>
      </c>
      <c r="E109" s="57">
        <v>0.26</v>
      </c>
      <c r="F109" s="57">
        <v>0.26</v>
      </c>
      <c r="G109" s="64">
        <v>0.26</v>
      </c>
      <c r="H109" s="64">
        <v>0.26</v>
      </c>
      <c r="I109" s="57">
        <v>0.26</v>
      </c>
      <c r="J109" s="57">
        <v>0.26</v>
      </c>
      <c r="K109" s="57">
        <v>0.1</v>
      </c>
      <c r="L109" s="57">
        <v>0.1</v>
      </c>
    </row>
    <row r="110" spans="1:12" x14ac:dyDescent="0.2">
      <c r="A110" s="30" t="s">
        <v>108</v>
      </c>
      <c r="B110" s="4" t="s">
        <v>110</v>
      </c>
      <c r="C110" s="15">
        <v>0.43</v>
      </c>
      <c r="D110" s="15">
        <v>0.43</v>
      </c>
      <c r="E110" s="57">
        <v>0.43</v>
      </c>
      <c r="F110" s="57">
        <v>0.43</v>
      </c>
      <c r="G110" s="64">
        <v>0.43</v>
      </c>
      <c r="H110" s="64">
        <v>0.43</v>
      </c>
      <c r="I110" s="57">
        <v>0.43</v>
      </c>
      <c r="J110" s="57">
        <v>0.43</v>
      </c>
      <c r="K110" s="57">
        <v>0.22</v>
      </c>
      <c r="L110" s="57">
        <v>0.22</v>
      </c>
    </row>
    <row r="111" spans="1:12" x14ac:dyDescent="0.2">
      <c r="A111" s="53" t="s">
        <v>57</v>
      </c>
      <c r="B111" s="9" t="s">
        <v>8</v>
      </c>
      <c r="C111" s="10">
        <f t="shared" ref="C111:L111" si="30">C106+C107</f>
        <v>13.26</v>
      </c>
      <c r="D111" s="10">
        <f t="shared" si="30"/>
        <v>13.26</v>
      </c>
      <c r="E111" s="10">
        <f t="shared" si="30"/>
        <v>12.22</v>
      </c>
      <c r="F111" s="10">
        <f t="shared" si="30"/>
        <v>12.22</v>
      </c>
      <c r="G111" s="31">
        <f t="shared" si="30"/>
        <v>11.74</v>
      </c>
      <c r="H111" s="31">
        <f t="shared" si="30"/>
        <v>11.74</v>
      </c>
      <c r="I111" s="10">
        <f t="shared" si="30"/>
        <v>11.680000000000001</v>
      </c>
      <c r="J111" s="10">
        <f t="shared" si="30"/>
        <v>11.680000000000001</v>
      </c>
      <c r="K111" s="10">
        <f t="shared" si="30"/>
        <v>9.6000000000000014</v>
      </c>
      <c r="L111" s="10">
        <f t="shared" si="30"/>
        <v>9.6000000000000014</v>
      </c>
    </row>
    <row r="112" spans="1:12" x14ac:dyDescent="0.2">
      <c r="A112" s="30" t="s">
        <v>96</v>
      </c>
      <c r="B112" s="4" t="s">
        <v>94</v>
      </c>
      <c r="C112" s="15">
        <v>0.18700000000000003</v>
      </c>
      <c r="D112" s="15">
        <v>0.18700000000000003</v>
      </c>
      <c r="E112" s="15">
        <v>0.26180000000000003</v>
      </c>
      <c r="F112" s="15">
        <v>0.26180000000000003</v>
      </c>
      <c r="G112" s="59">
        <v>0.11220000000000001</v>
      </c>
      <c r="H112" s="59">
        <v>0.11220000000000001</v>
      </c>
      <c r="I112" s="15">
        <v>0.15040000000000006</v>
      </c>
      <c r="J112" s="15">
        <v>0.15040000000000006</v>
      </c>
      <c r="K112" s="15">
        <v>9.3900000000000025E-2</v>
      </c>
      <c r="L112" s="15">
        <v>9.3900000000000025E-2</v>
      </c>
    </row>
    <row r="113" spans="1:12" x14ac:dyDescent="0.2">
      <c r="A113" s="52" t="s">
        <v>97</v>
      </c>
      <c r="B113" s="9" t="s">
        <v>12</v>
      </c>
      <c r="C113" s="10">
        <f t="shared" ref="C113:L113" si="31">C111+C112</f>
        <v>13.446999999999999</v>
      </c>
      <c r="D113" s="10">
        <f t="shared" si="31"/>
        <v>13.446999999999999</v>
      </c>
      <c r="E113" s="10">
        <f t="shared" si="31"/>
        <v>12.4818</v>
      </c>
      <c r="F113" s="10">
        <f t="shared" si="31"/>
        <v>12.4818</v>
      </c>
      <c r="G113" s="31">
        <f t="shared" si="31"/>
        <v>11.8522</v>
      </c>
      <c r="H113" s="31">
        <f t="shared" si="31"/>
        <v>11.8522</v>
      </c>
      <c r="I113" s="10">
        <f t="shared" si="31"/>
        <v>11.830400000000001</v>
      </c>
      <c r="J113" s="10">
        <f t="shared" si="31"/>
        <v>11.830400000000001</v>
      </c>
      <c r="K113" s="10">
        <f t="shared" si="31"/>
        <v>9.6939000000000011</v>
      </c>
      <c r="L113" s="10">
        <f t="shared" si="31"/>
        <v>9.6939000000000011</v>
      </c>
    </row>
    <row r="114" spans="1:12" x14ac:dyDescent="0.2">
      <c r="A114" s="11"/>
      <c r="B114" s="4" t="s">
        <v>125</v>
      </c>
      <c r="C114" s="57">
        <v>2.6894</v>
      </c>
      <c r="D114" s="57">
        <v>2.6894</v>
      </c>
      <c r="E114" s="57">
        <v>2.4963600000000001</v>
      </c>
      <c r="F114" s="57">
        <v>2.4963600000000001</v>
      </c>
      <c r="G114" s="64">
        <v>2.3704399999999999</v>
      </c>
      <c r="H114" s="64">
        <v>2.3704399999999999</v>
      </c>
      <c r="I114" s="57">
        <v>2.3660800000000002</v>
      </c>
      <c r="J114" s="57">
        <v>2.3660800000000002</v>
      </c>
      <c r="K114" s="57">
        <v>1.9387800000000004</v>
      </c>
      <c r="L114" s="57">
        <v>1.9387800000000004</v>
      </c>
    </row>
    <row r="115" spans="1:12" ht="15" customHeight="1" x14ac:dyDescent="0.2">
      <c r="A115" s="52"/>
      <c r="B115" s="9" t="s">
        <v>9</v>
      </c>
      <c r="C115" s="33">
        <f>C113+C114</f>
        <v>16.136399999999998</v>
      </c>
      <c r="D115" s="33">
        <f t="shared" ref="D115:L115" si="32">D113+D114</f>
        <v>16.136399999999998</v>
      </c>
      <c r="E115" s="33">
        <f t="shared" si="32"/>
        <v>14.978159999999999</v>
      </c>
      <c r="F115" s="33">
        <f t="shared" si="32"/>
        <v>14.978159999999999</v>
      </c>
      <c r="G115" s="33">
        <f t="shared" si="32"/>
        <v>14.22264</v>
      </c>
      <c r="H115" s="33">
        <f t="shared" si="32"/>
        <v>14.22264</v>
      </c>
      <c r="I115" s="33">
        <f t="shared" si="32"/>
        <v>14.196480000000001</v>
      </c>
      <c r="J115" s="33">
        <f t="shared" si="32"/>
        <v>14.196480000000001</v>
      </c>
      <c r="K115" s="33">
        <f t="shared" si="32"/>
        <v>11.632680000000001</v>
      </c>
      <c r="L115" s="33">
        <f t="shared" si="32"/>
        <v>11.632680000000001</v>
      </c>
    </row>
    <row r="116" spans="1:12" ht="15" customHeight="1" x14ac:dyDescent="0.2">
      <c r="A116" s="83"/>
      <c r="B116" s="84"/>
      <c r="C116" s="85"/>
      <c r="D116" s="85"/>
      <c r="E116" s="85"/>
      <c r="F116" s="85"/>
      <c r="G116" s="85"/>
      <c r="H116" s="85"/>
      <c r="I116" s="85"/>
      <c r="J116" s="85"/>
      <c r="K116" s="85"/>
      <c r="L116" s="85"/>
    </row>
    <row r="117" spans="1:12" ht="14.25" x14ac:dyDescent="0.2">
      <c r="A117" s="67" t="s">
        <v>28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47"/>
    </row>
    <row r="118" spans="1:12" ht="14.25" x14ac:dyDescent="0.2">
      <c r="A118" s="68" t="s">
        <v>136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48"/>
    </row>
    <row r="120" spans="1:12" ht="12.75" customHeight="1" x14ac:dyDescent="0.2">
      <c r="A120" s="69" t="s">
        <v>88</v>
      </c>
      <c r="B120" s="70" t="s">
        <v>58</v>
      </c>
      <c r="C120" s="71" t="s">
        <v>13</v>
      </c>
      <c r="D120" s="71"/>
      <c r="E120" s="71"/>
      <c r="F120" s="71"/>
      <c r="G120" s="71"/>
      <c r="H120" s="71"/>
      <c r="I120" s="71"/>
      <c r="J120" s="71"/>
      <c r="K120" s="71"/>
      <c r="L120" s="71"/>
    </row>
    <row r="121" spans="1:12" ht="165.75" customHeight="1" x14ac:dyDescent="0.2">
      <c r="A121" s="70"/>
      <c r="B121" s="71"/>
      <c r="C121" s="70" t="s">
        <v>14</v>
      </c>
      <c r="D121" s="70"/>
      <c r="E121" s="70" t="s">
        <v>15</v>
      </c>
      <c r="F121" s="70"/>
      <c r="G121" s="72" t="s">
        <v>16</v>
      </c>
      <c r="H121" s="72"/>
      <c r="I121" s="70" t="s">
        <v>17</v>
      </c>
      <c r="J121" s="70"/>
      <c r="K121" s="70" t="s">
        <v>18</v>
      </c>
      <c r="L121" s="70"/>
    </row>
    <row r="122" spans="1:12" ht="25.5" customHeight="1" x14ac:dyDescent="0.2">
      <c r="A122" s="49"/>
      <c r="B122" s="50"/>
      <c r="C122" s="49" t="s">
        <v>111</v>
      </c>
      <c r="D122" s="49" t="s">
        <v>112</v>
      </c>
      <c r="E122" s="49" t="s">
        <v>111</v>
      </c>
      <c r="F122" s="49" t="s">
        <v>112</v>
      </c>
      <c r="G122" s="51" t="s">
        <v>111</v>
      </c>
      <c r="H122" s="51" t="s">
        <v>112</v>
      </c>
      <c r="I122" s="49" t="s">
        <v>111</v>
      </c>
      <c r="J122" s="49" t="s">
        <v>112</v>
      </c>
      <c r="K122" s="49" t="s">
        <v>111</v>
      </c>
      <c r="L122" s="49" t="s">
        <v>112</v>
      </c>
    </row>
    <row r="123" spans="1:12" ht="25.5" x14ac:dyDescent="0.2">
      <c r="A123" s="45">
        <v>1</v>
      </c>
      <c r="B123" s="9" t="s">
        <v>27</v>
      </c>
      <c r="C123" s="10">
        <f t="shared" ref="C123:L123" si="33">SUM(C124:C127)</f>
        <v>3.39</v>
      </c>
      <c r="D123" s="10">
        <f t="shared" si="33"/>
        <v>3.39</v>
      </c>
      <c r="E123" s="10">
        <f t="shared" si="33"/>
        <v>3.39</v>
      </c>
      <c r="F123" s="10">
        <f t="shared" si="33"/>
        <v>3.39</v>
      </c>
      <c r="G123" s="16">
        <f t="shared" si="33"/>
        <v>3.39</v>
      </c>
      <c r="H123" s="16">
        <f t="shared" si="33"/>
        <v>3.39</v>
      </c>
      <c r="I123" s="10">
        <f t="shared" si="33"/>
        <v>3.39</v>
      </c>
      <c r="J123" s="10">
        <f t="shared" si="33"/>
        <v>3.39</v>
      </c>
      <c r="K123" s="21">
        <f t="shared" si="33"/>
        <v>3.39</v>
      </c>
      <c r="L123" s="21">
        <f t="shared" si="33"/>
        <v>3.39</v>
      </c>
    </row>
    <row r="124" spans="1:12" ht="25.5" x14ac:dyDescent="0.2">
      <c r="A124" s="30" t="s">
        <v>89</v>
      </c>
      <c r="B124" s="4" t="s">
        <v>59</v>
      </c>
      <c r="C124" s="57">
        <v>2.14</v>
      </c>
      <c r="D124" s="57">
        <v>2.14</v>
      </c>
      <c r="E124" s="57">
        <v>2.14</v>
      </c>
      <c r="F124" s="57">
        <v>2.14</v>
      </c>
      <c r="G124" s="18">
        <v>2.14</v>
      </c>
      <c r="H124" s="18">
        <v>2.14</v>
      </c>
      <c r="I124" s="14">
        <v>2.14</v>
      </c>
      <c r="J124" s="57">
        <v>2.14</v>
      </c>
      <c r="K124" s="57">
        <v>2.14</v>
      </c>
      <c r="L124" s="57">
        <v>2.14</v>
      </c>
    </row>
    <row r="125" spans="1:12" x14ac:dyDescent="0.2">
      <c r="A125" s="30" t="s">
        <v>90</v>
      </c>
      <c r="B125" s="4" t="s">
        <v>60</v>
      </c>
      <c r="C125" s="57">
        <v>0.64</v>
      </c>
      <c r="D125" s="57">
        <v>0.64</v>
      </c>
      <c r="E125" s="57">
        <v>0.64</v>
      </c>
      <c r="F125" s="57">
        <v>0.64</v>
      </c>
      <c r="G125" s="18">
        <v>0.64</v>
      </c>
      <c r="H125" s="18">
        <v>0.64</v>
      </c>
      <c r="I125" s="14">
        <v>0.64</v>
      </c>
      <c r="J125" s="57">
        <v>0.64</v>
      </c>
      <c r="K125" s="57">
        <v>0.64</v>
      </c>
      <c r="L125" s="57">
        <v>0.64</v>
      </c>
    </row>
    <row r="126" spans="1:12" x14ac:dyDescent="0.2">
      <c r="A126" s="30" t="s">
        <v>91</v>
      </c>
      <c r="B126" s="4" t="s">
        <v>77</v>
      </c>
      <c r="C126" s="57">
        <v>0.54</v>
      </c>
      <c r="D126" s="57">
        <v>0.54</v>
      </c>
      <c r="E126" s="57">
        <v>0.54</v>
      </c>
      <c r="F126" s="57">
        <v>0.54</v>
      </c>
      <c r="G126" s="18">
        <v>0.54</v>
      </c>
      <c r="H126" s="18">
        <v>0.54</v>
      </c>
      <c r="I126" s="14">
        <v>0.54</v>
      </c>
      <c r="J126" s="57">
        <v>0.54</v>
      </c>
      <c r="K126" s="57">
        <v>0.54</v>
      </c>
      <c r="L126" s="57">
        <v>0.54</v>
      </c>
    </row>
    <row r="127" spans="1:12" x14ac:dyDescent="0.2">
      <c r="A127" s="30" t="s">
        <v>61</v>
      </c>
      <c r="B127" s="4" t="s">
        <v>87</v>
      </c>
      <c r="C127" s="57">
        <v>7.0000000000000007E-2</v>
      </c>
      <c r="D127" s="57">
        <v>7.0000000000000007E-2</v>
      </c>
      <c r="E127" s="57">
        <v>7.0000000000000007E-2</v>
      </c>
      <c r="F127" s="57">
        <v>7.0000000000000007E-2</v>
      </c>
      <c r="G127" s="18">
        <v>7.0000000000000007E-2</v>
      </c>
      <c r="H127" s="18">
        <v>7.0000000000000007E-2</v>
      </c>
      <c r="I127" s="14">
        <v>7.0000000000000007E-2</v>
      </c>
      <c r="J127" s="57">
        <v>7.0000000000000007E-2</v>
      </c>
      <c r="K127" s="57">
        <v>7.0000000000000007E-2</v>
      </c>
      <c r="L127" s="57">
        <v>7.0000000000000007E-2</v>
      </c>
    </row>
    <row r="128" spans="1:12" ht="25.5" x14ac:dyDescent="0.2">
      <c r="A128" s="45">
        <v>2</v>
      </c>
      <c r="B128" s="9" t="s">
        <v>26</v>
      </c>
      <c r="C128" s="10">
        <f t="shared" ref="C128:L128" si="34">C129+C130+C131+C132</f>
        <v>1.07</v>
      </c>
      <c r="D128" s="10">
        <f t="shared" si="34"/>
        <v>1.07</v>
      </c>
      <c r="E128" s="10">
        <f t="shared" si="34"/>
        <v>1.07</v>
      </c>
      <c r="F128" s="10">
        <f t="shared" si="34"/>
        <v>1.07</v>
      </c>
      <c r="G128" s="16">
        <f t="shared" si="34"/>
        <v>1.07</v>
      </c>
      <c r="H128" s="16">
        <f t="shared" si="34"/>
        <v>1.07</v>
      </c>
      <c r="I128" s="21">
        <f t="shared" si="34"/>
        <v>1.5799999999999998</v>
      </c>
      <c r="J128" s="21">
        <f t="shared" si="34"/>
        <v>1.5799999999999998</v>
      </c>
      <c r="K128" s="21">
        <f t="shared" si="34"/>
        <v>1.0900000000000001</v>
      </c>
      <c r="L128" s="21">
        <f t="shared" si="34"/>
        <v>1.0900000000000001</v>
      </c>
    </row>
    <row r="129" spans="1:12" ht="38.25" x14ac:dyDescent="0.2">
      <c r="A129" s="30" t="s">
        <v>62</v>
      </c>
      <c r="B129" s="4" t="s">
        <v>63</v>
      </c>
      <c r="C129" s="57">
        <v>0.57999999999999996</v>
      </c>
      <c r="D129" s="57">
        <v>0.57999999999999996</v>
      </c>
      <c r="E129" s="57">
        <v>0.57999999999999996</v>
      </c>
      <c r="F129" s="57">
        <v>0.57999999999999996</v>
      </c>
      <c r="G129" s="18">
        <v>0.57999999999999996</v>
      </c>
      <c r="H129" s="18">
        <v>0.57999999999999996</v>
      </c>
      <c r="I129" s="57">
        <v>0.88</v>
      </c>
      <c r="J129" s="57">
        <v>0.88</v>
      </c>
      <c r="K129" s="57">
        <v>0.6</v>
      </c>
      <c r="L129" s="57">
        <v>0.6</v>
      </c>
    </row>
    <row r="130" spans="1:12" x14ac:dyDescent="0.2">
      <c r="A130" s="30" t="s">
        <v>64</v>
      </c>
      <c r="B130" s="4" t="s">
        <v>60</v>
      </c>
      <c r="C130" s="57">
        <v>0.17</v>
      </c>
      <c r="D130" s="57">
        <v>0.17</v>
      </c>
      <c r="E130" s="57">
        <v>0.17</v>
      </c>
      <c r="F130" s="57">
        <v>0.17</v>
      </c>
      <c r="G130" s="18">
        <v>0.17</v>
      </c>
      <c r="H130" s="18">
        <v>0.17</v>
      </c>
      <c r="I130" s="57">
        <v>0.25</v>
      </c>
      <c r="J130" s="57">
        <v>0.25</v>
      </c>
      <c r="K130" s="57">
        <v>0.18</v>
      </c>
      <c r="L130" s="57">
        <v>0.18</v>
      </c>
    </row>
    <row r="131" spans="1:12" x14ac:dyDescent="0.2">
      <c r="A131" s="30" t="s">
        <v>65</v>
      </c>
      <c r="B131" s="4" t="s">
        <v>77</v>
      </c>
      <c r="C131" s="57">
        <v>0.3</v>
      </c>
      <c r="D131" s="57">
        <v>0.3</v>
      </c>
      <c r="E131" s="57">
        <v>0.3</v>
      </c>
      <c r="F131" s="57">
        <v>0.3</v>
      </c>
      <c r="G131" s="18">
        <v>0.3</v>
      </c>
      <c r="H131" s="18">
        <v>0.3</v>
      </c>
      <c r="I131" s="57">
        <v>0.43</v>
      </c>
      <c r="J131" s="57">
        <v>0.43</v>
      </c>
      <c r="K131" s="57">
        <v>0.28999999999999998</v>
      </c>
      <c r="L131" s="57">
        <v>0.28999999999999998</v>
      </c>
    </row>
    <row r="132" spans="1:12" x14ac:dyDescent="0.2">
      <c r="A132" s="30" t="s">
        <v>66</v>
      </c>
      <c r="B132" s="4" t="s">
        <v>87</v>
      </c>
      <c r="C132" s="57">
        <v>0.02</v>
      </c>
      <c r="D132" s="57">
        <v>0.02</v>
      </c>
      <c r="E132" s="57">
        <v>0.02</v>
      </c>
      <c r="F132" s="57">
        <v>0.02</v>
      </c>
      <c r="G132" s="18">
        <v>0.02</v>
      </c>
      <c r="H132" s="18">
        <v>0.02</v>
      </c>
      <c r="I132" s="57">
        <v>0.02</v>
      </c>
      <c r="J132" s="57">
        <v>0.02</v>
      </c>
      <c r="K132" s="57">
        <v>0.02</v>
      </c>
      <c r="L132" s="57">
        <v>0.02</v>
      </c>
    </row>
    <row r="133" spans="1:12" x14ac:dyDescent="0.2">
      <c r="A133" s="53"/>
      <c r="B133" s="9" t="s">
        <v>11</v>
      </c>
      <c r="C133" s="10">
        <f t="shared" ref="C133:L133" si="35">C123+C128</f>
        <v>4.46</v>
      </c>
      <c r="D133" s="10">
        <f t="shared" si="35"/>
        <v>4.46</v>
      </c>
      <c r="E133" s="10">
        <f t="shared" si="35"/>
        <v>4.46</v>
      </c>
      <c r="F133" s="10">
        <f t="shared" si="35"/>
        <v>4.46</v>
      </c>
      <c r="G133" s="16">
        <f t="shared" si="35"/>
        <v>4.46</v>
      </c>
      <c r="H133" s="16">
        <f t="shared" si="35"/>
        <v>4.46</v>
      </c>
      <c r="I133" s="10">
        <f t="shared" si="35"/>
        <v>4.97</v>
      </c>
      <c r="J133" s="10">
        <f t="shared" si="35"/>
        <v>4.97</v>
      </c>
      <c r="K133" s="10">
        <f t="shared" si="35"/>
        <v>4.4800000000000004</v>
      </c>
      <c r="L133" s="10">
        <f t="shared" si="35"/>
        <v>4.4800000000000004</v>
      </c>
    </row>
    <row r="134" spans="1:12" s="3" customFormat="1" x14ac:dyDescent="0.2">
      <c r="A134" s="53" t="s">
        <v>43</v>
      </c>
      <c r="B134" s="9" t="s">
        <v>19</v>
      </c>
      <c r="C134" s="10">
        <f>C135+C136</f>
        <v>1.08</v>
      </c>
      <c r="D134" s="10">
        <f t="shared" ref="D134:F134" si="36">D135+D136</f>
        <v>1.08</v>
      </c>
      <c r="E134" s="10">
        <f t="shared" si="36"/>
        <v>1.08</v>
      </c>
      <c r="F134" s="10">
        <f t="shared" si="36"/>
        <v>1.08</v>
      </c>
      <c r="G134" s="16">
        <f>G135+G136</f>
        <v>1.08</v>
      </c>
      <c r="H134" s="16">
        <f>H135+H136</f>
        <v>1.08</v>
      </c>
      <c r="I134" s="10">
        <f>I135+I136</f>
        <v>1.2</v>
      </c>
      <c r="J134" s="10">
        <f t="shared" ref="J134:L134" si="37">J135+J136</f>
        <v>1.2</v>
      </c>
      <c r="K134" s="10">
        <f t="shared" si="37"/>
        <v>0.55000000000000004</v>
      </c>
      <c r="L134" s="10">
        <f t="shared" si="37"/>
        <v>0.55000000000000004</v>
      </c>
    </row>
    <row r="135" spans="1:12" x14ac:dyDescent="0.2">
      <c r="A135" s="30" t="s">
        <v>69</v>
      </c>
      <c r="B135" s="4" t="s">
        <v>107</v>
      </c>
      <c r="C135" s="57">
        <v>0.85</v>
      </c>
      <c r="D135" s="57">
        <v>0.85</v>
      </c>
      <c r="E135" s="57">
        <v>0.85</v>
      </c>
      <c r="F135" s="57">
        <v>0.85</v>
      </c>
      <c r="G135" s="17">
        <v>0.85</v>
      </c>
      <c r="H135" s="17">
        <v>0.85</v>
      </c>
      <c r="I135" s="57">
        <v>0.85</v>
      </c>
      <c r="J135" s="57">
        <v>0.85</v>
      </c>
      <c r="K135" s="57">
        <v>0.43</v>
      </c>
      <c r="L135" s="57">
        <v>0.43</v>
      </c>
    </row>
    <row r="136" spans="1:12" x14ac:dyDescent="0.2">
      <c r="A136" s="30" t="s">
        <v>101</v>
      </c>
      <c r="B136" s="4" t="s">
        <v>109</v>
      </c>
      <c r="C136" s="57">
        <v>0.23</v>
      </c>
      <c r="D136" s="57">
        <v>0.23</v>
      </c>
      <c r="E136" s="57">
        <v>0.23</v>
      </c>
      <c r="F136" s="57">
        <v>0.23</v>
      </c>
      <c r="G136" s="17">
        <v>0.23</v>
      </c>
      <c r="H136" s="17">
        <v>0.23</v>
      </c>
      <c r="I136" s="57">
        <v>0.35</v>
      </c>
      <c r="J136" s="57">
        <v>0.35</v>
      </c>
      <c r="K136" s="57">
        <v>0.12</v>
      </c>
      <c r="L136" s="57">
        <v>0.12</v>
      </c>
    </row>
    <row r="137" spans="1:12" x14ac:dyDescent="0.2">
      <c r="A137" s="52"/>
      <c r="B137" s="9" t="s">
        <v>8</v>
      </c>
      <c r="C137" s="10">
        <f t="shared" ref="C137:L137" si="38">C133+C134</f>
        <v>5.54</v>
      </c>
      <c r="D137" s="10">
        <f t="shared" si="38"/>
        <v>5.54</v>
      </c>
      <c r="E137" s="10">
        <f t="shared" si="38"/>
        <v>5.54</v>
      </c>
      <c r="F137" s="10">
        <f t="shared" si="38"/>
        <v>5.54</v>
      </c>
      <c r="G137" s="16">
        <f t="shared" si="38"/>
        <v>5.54</v>
      </c>
      <c r="H137" s="16">
        <f t="shared" si="38"/>
        <v>5.54</v>
      </c>
      <c r="I137" s="10">
        <f t="shared" si="38"/>
        <v>6.17</v>
      </c>
      <c r="J137" s="10">
        <f t="shared" si="38"/>
        <v>6.17</v>
      </c>
      <c r="K137" s="10">
        <f t="shared" si="38"/>
        <v>5.03</v>
      </c>
      <c r="L137" s="10">
        <f t="shared" si="38"/>
        <v>5.03</v>
      </c>
    </row>
    <row r="138" spans="1:12" x14ac:dyDescent="0.2">
      <c r="A138" s="11"/>
      <c r="B138" s="4" t="s">
        <v>94</v>
      </c>
      <c r="C138" s="15">
        <v>0.27700000000000002</v>
      </c>
      <c r="D138" s="15">
        <v>0.27700000000000002</v>
      </c>
      <c r="E138" s="15">
        <v>0.33239999999999997</v>
      </c>
      <c r="F138" s="15">
        <v>0.33239999999999997</v>
      </c>
      <c r="G138" s="32">
        <v>0.16619999999999999</v>
      </c>
      <c r="H138" s="32">
        <v>0.16619999999999999</v>
      </c>
      <c r="I138" s="15">
        <v>0.18509999999999999</v>
      </c>
      <c r="J138" s="15">
        <v>0.18509999999999999</v>
      </c>
      <c r="K138" s="15">
        <v>0.15090000000000001</v>
      </c>
      <c r="L138" s="15">
        <v>0.15090000000000001</v>
      </c>
    </row>
    <row r="139" spans="1:12" x14ac:dyDescent="0.2">
      <c r="A139" s="52"/>
      <c r="B139" s="9" t="s">
        <v>12</v>
      </c>
      <c r="C139" s="10">
        <f t="shared" ref="C139:L139" si="39">C137+C138</f>
        <v>5.8170000000000002</v>
      </c>
      <c r="D139" s="10">
        <f t="shared" si="39"/>
        <v>5.8170000000000002</v>
      </c>
      <c r="E139" s="10">
        <f t="shared" si="39"/>
        <v>5.8723999999999998</v>
      </c>
      <c r="F139" s="10">
        <f t="shared" si="39"/>
        <v>5.8723999999999998</v>
      </c>
      <c r="G139" s="16">
        <f t="shared" si="39"/>
        <v>5.7061999999999999</v>
      </c>
      <c r="H139" s="16">
        <f t="shared" si="39"/>
        <v>5.7061999999999999</v>
      </c>
      <c r="I139" s="10">
        <f t="shared" si="39"/>
        <v>6.3551000000000002</v>
      </c>
      <c r="J139" s="10">
        <f t="shared" si="39"/>
        <v>6.3551000000000002</v>
      </c>
      <c r="K139" s="10">
        <f t="shared" si="39"/>
        <v>5.1809000000000003</v>
      </c>
      <c r="L139" s="10">
        <f t="shared" si="39"/>
        <v>5.1809000000000003</v>
      </c>
    </row>
    <row r="140" spans="1:12" x14ac:dyDescent="0.2">
      <c r="A140" s="11"/>
      <c r="B140" s="4" t="s">
        <v>125</v>
      </c>
      <c r="C140" s="57">
        <v>1.1634</v>
      </c>
      <c r="D140" s="57">
        <v>1.1634</v>
      </c>
      <c r="E140" s="57">
        <v>1.17448</v>
      </c>
      <c r="F140" s="57">
        <v>1.17448</v>
      </c>
      <c r="G140" s="17">
        <v>1.14144</v>
      </c>
      <c r="H140" s="17">
        <v>1.14144</v>
      </c>
      <c r="I140" s="57">
        <v>1.27102</v>
      </c>
      <c r="J140" s="57">
        <v>1.27102</v>
      </c>
      <c r="K140" s="57">
        <v>1.0361800000000001</v>
      </c>
      <c r="L140" s="57">
        <v>1.0361800000000001</v>
      </c>
    </row>
    <row r="141" spans="1:12" x14ac:dyDescent="0.2">
      <c r="A141" s="52"/>
      <c r="B141" s="9" t="s">
        <v>9</v>
      </c>
      <c r="C141" s="33">
        <f t="shared" ref="C141:L141" si="40">C139+C140</f>
        <v>6.9804000000000004</v>
      </c>
      <c r="D141" s="33">
        <f t="shared" si="40"/>
        <v>6.9804000000000004</v>
      </c>
      <c r="E141" s="33">
        <f t="shared" si="40"/>
        <v>7.0468799999999998</v>
      </c>
      <c r="F141" s="33">
        <f t="shared" si="40"/>
        <v>7.0468799999999998</v>
      </c>
      <c r="G141" s="33">
        <f t="shared" si="40"/>
        <v>6.8476400000000002</v>
      </c>
      <c r="H141" s="33">
        <f t="shared" si="40"/>
        <v>6.8476400000000002</v>
      </c>
      <c r="I141" s="33">
        <f t="shared" si="40"/>
        <v>7.6261200000000002</v>
      </c>
      <c r="J141" s="33">
        <f t="shared" si="40"/>
        <v>7.6261200000000002</v>
      </c>
      <c r="K141" s="33">
        <f t="shared" si="40"/>
        <v>6.2170800000000002</v>
      </c>
      <c r="L141" s="33">
        <f t="shared" si="40"/>
        <v>6.2170800000000002</v>
      </c>
    </row>
  </sheetData>
  <mergeCells count="35">
    <mergeCell ref="A2:K2"/>
    <mergeCell ref="A3:K3"/>
    <mergeCell ref="A5:A6"/>
    <mergeCell ref="B5:B6"/>
    <mergeCell ref="C5:L5"/>
    <mergeCell ref="C6:D6"/>
    <mergeCell ref="E6:F6"/>
    <mergeCell ref="G6:H6"/>
    <mergeCell ref="I6:J6"/>
    <mergeCell ref="K6:L6"/>
    <mergeCell ref="A52:L52"/>
    <mergeCell ref="A55:L55"/>
    <mergeCell ref="A56:B56"/>
    <mergeCell ref="A57:L57"/>
    <mergeCell ref="A63:B63"/>
    <mergeCell ref="A66:K66"/>
    <mergeCell ref="A67:K67"/>
    <mergeCell ref="A69:A70"/>
    <mergeCell ref="B69:B70"/>
    <mergeCell ref="C69:L69"/>
    <mergeCell ref="C70:D70"/>
    <mergeCell ref="E70:F70"/>
    <mergeCell ref="G70:H70"/>
    <mergeCell ref="I70:J70"/>
    <mergeCell ref="K70:L70"/>
    <mergeCell ref="A117:K117"/>
    <mergeCell ref="A118:K118"/>
    <mergeCell ref="A120:A121"/>
    <mergeCell ref="B120:B121"/>
    <mergeCell ref="C120:L120"/>
    <mergeCell ref="C121:D121"/>
    <mergeCell ref="E121:F121"/>
    <mergeCell ref="G121:H121"/>
    <mergeCell ref="I121:J121"/>
    <mergeCell ref="K121:L121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63" fitToHeight="0" orientation="portrait" r:id="rId1"/>
  <headerFooter alignWithMargins="0">
    <oddFooter>&amp;LГлавный специалист ОЭиП
Полищук О.С.</oddFooter>
  </headerFooter>
  <rowBreaks count="2" manualBreakCount="2">
    <brk id="64" max="16383" man="1"/>
    <brk id="11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Калькуляция</vt:lpstr>
      <vt:lpstr>Калькуляция!Заголовки_для_печати</vt:lpstr>
      <vt:lpstr>Калькуляция!Область_печати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ЖКХ</dc:creator>
  <cp:lastModifiedBy>Полищук Ольга Сергеевна</cp:lastModifiedBy>
  <cp:lastPrinted>2019-06-27T05:59:36Z</cp:lastPrinted>
  <dcterms:created xsi:type="dcterms:W3CDTF">2002-12-23T05:10:14Z</dcterms:created>
  <dcterms:modified xsi:type="dcterms:W3CDTF">2019-06-27T06:29:57Z</dcterms:modified>
  <cp:contentStatus/>
</cp:coreProperties>
</file>