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05" i="1"/>
  <c r="G112"/>
  <c r="G105"/>
  <c r="L91"/>
  <c r="G91"/>
  <c r="N79"/>
  <c r="F79"/>
  <c r="N78"/>
  <c r="M78"/>
  <c r="L78"/>
  <c r="K78"/>
  <c r="J78"/>
  <c r="I78"/>
  <c r="H78"/>
  <c r="G78"/>
  <c r="F78"/>
  <c r="E78"/>
  <c r="E79" s="1"/>
  <c r="D78"/>
  <c r="C78"/>
  <c r="N77"/>
  <c r="M77"/>
  <c r="L77"/>
  <c r="K77"/>
  <c r="J77"/>
  <c r="I77"/>
  <c r="H77"/>
  <c r="G77"/>
  <c r="F77"/>
  <c r="E77"/>
  <c r="D77"/>
  <c r="C77"/>
  <c r="N75"/>
  <c r="M75"/>
  <c r="L75"/>
  <c r="K75"/>
  <c r="J75"/>
  <c r="I75"/>
  <c r="H75"/>
  <c r="G75"/>
  <c r="F75"/>
  <c r="E75"/>
  <c r="D75"/>
  <c r="C75"/>
  <c r="O74"/>
  <c r="O73"/>
  <c r="O77" s="1"/>
  <c r="N71"/>
  <c r="M71"/>
  <c r="L71"/>
  <c r="K71"/>
  <c r="J71"/>
  <c r="I71"/>
  <c r="H71"/>
  <c r="G71"/>
  <c r="F71"/>
  <c r="E71"/>
  <c r="D71"/>
  <c r="C71"/>
  <c r="O71" s="1"/>
  <c r="O70"/>
  <c r="O69"/>
  <c r="N67"/>
  <c r="M67"/>
  <c r="L67"/>
  <c r="K67"/>
  <c r="J67"/>
  <c r="I67"/>
  <c r="H67"/>
  <c r="G67"/>
  <c r="F67"/>
  <c r="E67"/>
  <c r="D67"/>
  <c r="C67"/>
  <c r="O66"/>
  <c r="O67" s="1"/>
  <c r="O65"/>
  <c r="N63"/>
  <c r="M63"/>
  <c r="L63"/>
  <c r="K63"/>
  <c r="J63"/>
  <c r="I63"/>
  <c r="H63"/>
  <c r="G63"/>
  <c r="F63"/>
  <c r="E63"/>
  <c r="D63"/>
  <c r="C63"/>
  <c r="O62"/>
  <c r="O61"/>
  <c r="N59"/>
  <c r="M59"/>
  <c r="L59"/>
  <c r="K59"/>
  <c r="J59"/>
  <c r="I59"/>
  <c r="H59"/>
  <c r="G59"/>
  <c r="F59"/>
  <c r="E59"/>
  <c r="D59"/>
  <c r="C59"/>
  <c r="O58"/>
  <c r="O57"/>
  <c r="N55"/>
  <c r="M55"/>
  <c r="L55"/>
  <c r="K55"/>
  <c r="J55"/>
  <c r="I55"/>
  <c r="H55"/>
  <c r="G55"/>
  <c r="F55"/>
  <c r="E55"/>
  <c r="D55"/>
  <c r="C55"/>
  <c r="O54"/>
  <c r="O53"/>
  <c r="N51"/>
  <c r="M51"/>
  <c r="L51"/>
  <c r="K51"/>
  <c r="J51"/>
  <c r="I51"/>
  <c r="H51"/>
  <c r="G51"/>
  <c r="F51"/>
  <c r="E51"/>
  <c r="D51"/>
  <c r="C51"/>
  <c r="O50"/>
  <c r="O49"/>
  <c r="N47"/>
  <c r="M47"/>
  <c r="L47"/>
  <c r="K47"/>
  <c r="J47"/>
  <c r="I47"/>
  <c r="H47"/>
  <c r="G47"/>
  <c r="F47"/>
  <c r="E47"/>
  <c r="D47"/>
  <c r="C47"/>
  <c r="O46"/>
  <c r="O45"/>
  <c r="N43"/>
  <c r="M43"/>
  <c r="L43"/>
  <c r="K43"/>
  <c r="J43"/>
  <c r="I43"/>
  <c r="H43"/>
  <c r="G43"/>
  <c r="F43"/>
  <c r="E43"/>
  <c r="D43"/>
  <c r="C43"/>
  <c r="O42"/>
  <c r="O41"/>
  <c r="N39"/>
  <c r="M39"/>
  <c r="L39"/>
  <c r="K39"/>
  <c r="J39"/>
  <c r="I39"/>
  <c r="H39"/>
  <c r="G39"/>
  <c r="F39"/>
  <c r="E39"/>
  <c r="D39"/>
  <c r="C39"/>
  <c r="O38"/>
  <c r="O37"/>
  <c r="N35"/>
  <c r="M35"/>
  <c r="L35"/>
  <c r="K35"/>
  <c r="J35"/>
  <c r="I35"/>
  <c r="H35"/>
  <c r="G35"/>
  <c r="F35"/>
  <c r="E35"/>
  <c r="D35"/>
  <c r="C35"/>
  <c r="O34"/>
  <c r="O33"/>
  <c r="N31"/>
  <c r="M31"/>
  <c r="L31"/>
  <c r="K31"/>
  <c r="J31"/>
  <c r="I31"/>
  <c r="H31"/>
  <c r="G31"/>
  <c r="F31"/>
  <c r="E31"/>
  <c r="D31"/>
  <c r="C31"/>
  <c r="O30"/>
  <c r="O29"/>
  <c r="O27"/>
  <c r="N27"/>
  <c r="M27"/>
  <c r="L27"/>
  <c r="K27"/>
  <c r="J27"/>
  <c r="I27"/>
  <c r="H27"/>
  <c r="G27"/>
  <c r="F27"/>
  <c r="E27"/>
  <c r="D27"/>
  <c r="C27"/>
  <c r="N23"/>
  <c r="M23"/>
  <c r="L23"/>
  <c r="K23"/>
  <c r="J23"/>
  <c r="I23"/>
  <c r="H23"/>
  <c r="G23"/>
  <c r="F23"/>
  <c r="E23"/>
  <c r="D23"/>
  <c r="C23"/>
  <c r="O23" s="1"/>
  <c r="O22"/>
  <c r="C16" s="1"/>
  <c r="O21"/>
  <c r="J17"/>
  <c r="F17"/>
  <c r="E17"/>
  <c r="D17"/>
  <c r="H15"/>
  <c r="G15"/>
  <c r="I14"/>
  <c r="G14"/>
  <c r="H16" l="1"/>
  <c r="H17" s="1"/>
  <c r="L106"/>
  <c r="I79"/>
  <c r="O35"/>
  <c r="O43"/>
  <c r="O51"/>
  <c r="O59"/>
  <c r="O75"/>
  <c r="J79"/>
  <c r="M79"/>
  <c r="O31"/>
  <c r="O39"/>
  <c r="O47"/>
  <c r="O55"/>
  <c r="O63"/>
  <c r="D79"/>
  <c r="O78"/>
  <c r="O79" s="1"/>
  <c r="C79"/>
  <c r="H79"/>
  <c r="L79"/>
  <c r="G79"/>
  <c r="K79"/>
  <c r="C17"/>
  <c r="G16"/>
  <c r="I16" s="1"/>
  <c r="I17" s="1"/>
  <c r="I15"/>
  <c r="G106"/>
  <c r="G17" l="1"/>
</calcChain>
</file>

<file path=xl/sharedStrings.xml><?xml version="1.0" encoding="utf-8"?>
<sst xmlns="http://schemas.openxmlformats.org/spreadsheetml/2006/main" count="206" uniqueCount="81">
  <si>
    <t>М-он Центральный   д. 8</t>
  </si>
  <si>
    <t>Договор № 40 от 01.02.10г (01.02.10г- 3 года)</t>
  </si>
  <si>
    <t>Директор ЗАО «Варнава строй-инвест»</t>
  </si>
  <si>
    <t>Год постройки</t>
  </si>
  <si>
    <t>подъездов</t>
  </si>
  <si>
    <t>общ. площадь</t>
  </si>
  <si>
    <t xml:space="preserve">                                       ___________________ А. Н. Селезнев</t>
  </si>
  <si>
    <t>этажей</t>
  </si>
  <si>
    <t>квартир</t>
  </si>
  <si>
    <t>коэф. благ</t>
  </si>
  <si>
    <t>Долг за домом  пред ЗАО «Варнава строй-инвест»</t>
  </si>
  <si>
    <t>Период</t>
  </si>
  <si>
    <t>Оплачено населением</t>
  </si>
  <si>
    <t>ден.ср. От Палистройсервис на кап.рем.</t>
  </si>
  <si>
    <t>Долевое участие и реклама</t>
  </si>
  <si>
    <t>В т.ч содержание жилья</t>
  </si>
  <si>
    <t>Всего средств по дому</t>
  </si>
  <si>
    <t>Выполнено работ</t>
  </si>
  <si>
    <t>Прибыль/  убыток, в тч НДС</t>
  </si>
  <si>
    <t>2010г</t>
  </si>
  <si>
    <t>2011г</t>
  </si>
  <si>
    <t>2012 г</t>
  </si>
  <si>
    <t>2013 г</t>
  </si>
  <si>
    <t>2014г.</t>
  </si>
  <si>
    <t>2015г.</t>
  </si>
  <si>
    <t>2016г.</t>
  </si>
  <si>
    <t>2017г.</t>
  </si>
  <si>
    <t>2018г.</t>
  </si>
  <si>
    <t>Итого: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</si>
  <si>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</si>
  <si>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</si>
  <si>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</si>
  <si>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</si>
  <si>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</si>
  <si>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</si>
  <si>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</si>
  <si>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</si>
  <si>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</si>
  <si>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</si>
  <si>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</si>
  <si>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</si>
  <si>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Содержание жилья</t>
  </si>
  <si>
    <t>Начислено</t>
  </si>
  <si>
    <t>Оплачено</t>
  </si>
  <si>
    <t>Задолженность</t>
  </si>
  <si>
    <t>Текущий ремонт</t>
  </si>
  <si>
    <t>Оплачено по дому</t>
  </si>
  <si>
    <t>Водоотведение</t>
  </si>
  <si>
    <t>повыш.норматив</t>
  </si>
  <si>
    <t>ГВС</t>
  </si>
  <si>
    <t>повыш. Норм</t>
  </si>
  <si>
    <t>ХВС</t>
  </si>
  <si>
    <t>Отопление</t>
  </si>
  <si>
    <t>Содержание ОИ</t>
  </si>
  <si>
    <t>ЭЭ</t>
  </si>
  <si>
    <t>ВывозТБО</t>
  </si>
  <si>
    <t>Проведено работ по текущему ремонту</t>
  </si>
  <si>
    <t>Проведено работ по содержанию</t>
  </si>
  <si>
    <t>дата</t>
  </si>
  <si>
    <t>наименование работ</t>
  </si>
  <si>
    <t>объем</t>
  </si>
  <si>
    <t>стоимость</t>
  </si>
  <si>
    <t>Итого 2010г.</t>
  </si>
  <si>
    <t>Содержание общего имущества</t>
  </si>
  <si>
    <t>Итого 2011г.</t>
  </si>
  <si>
    <t>Итого 2012г.</t>
  </si>
  <si>
    <t>Итого 2013г.</t>
  </si>
  <si>
    <t>Итого 2014г.</t>
  </si>
  <si>
    <t>Итого 2015г.</t>
  </si>
  <si>
    <t>Итого 2016г.</t>
  </si>
  <si>
    <t>Итого 2017г.</t>
  </si>
  <si>
    <t>Всего:</t>
  </si>
  <si>
    <t>Замена узла ввода  ХВС</t>
  </si>
  <si>
    <t>Проведено работ по капитальному ремонту</t>
  </si>
  <si>
    <t>11.10г.</t>
  </si>
  <si>
    <t>Замена труб ГВС</t>
  </si>
  <si>
    <t>69 м.п.</t>
  </si>
  <si>
    <t>07.11г.</t>
  </si>
  <si>
    <t>Снятие за 11.2010г. Замена труб ГВС</t>
  </si>
  <si>
    <t>Оплачено населением за 2017 год</t>
  </si>
  <si>
    <t>Тех. Обслуж. лифтов лифтов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</si>
</sst>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/mm/yy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41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ill="0" applyBorder="0" applyAlignment="0" applyProtection="0"/>
    <xf numFmtId="43" fontId="1" fillId="0" borderId="0" applyFill="0" applyBorder="0" applyAlignment="0" applyProtection="0"/>
    <xf numFmtId="0" fontId="1" fillId="0" borderId="0"/>
  </cellStyleXfs>
  <cellXfs count="197">
    <xf numFmtId="0" fontId="0" fillId="0" borderId="0" xfId="0"/>
    <xf numFmtId="0" fontId="0" fillId="0" borderId="0" xfId="0"/>
    <xf numFmtId="2" fontId="3" fillId="0" borderId="2" xfId="1" applyNumberFormat="1" applyFont="1" applyBorder="1"/>
    <xf numFmtId="2" fontId="3" fillId="3" borderId="2" xfId="1" applyNumberFormat="1" applyFont="1" applyFill="1" applyBorder="1"/>
    <xf numFmtId="2" fontId="3" fillId="0" borderId="2" xfId="1" applyNumberFormat="1" applyFont="1" applyBorder="1" applyAlignment="1">
      <alignment horizontal="right"/>
    </xf>
    <xf numFmtId="17" fontId="3" fillId="0" borderId="2" xfId="2" applyNumberFormat="1" applyFont="1" applyFill="1" applyBorder="1" applyAlignment="1">
      <alignment horizontal="left"/>
    </xf>
    <xf numFmtId="0" fontId="4" fillId="0" borderId="2" xfId="0" applyFont="1" applyBorder="1"/>
    <xf numFmtId="4" fontId="3" fillId="0" borderId="0" xfId="0" applyNumberFormat="1" applyFont="1"/>
    <xf numFmtId="0" fontId="3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0" fontId="2" fillId="0" borderId="2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2" fontId="3" fillId="0" borderId="2" xfId="0" applyNumberFormat="1" applyFont="1" applyBorder="1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0" fontId="2" fillId="0" borderId="4" xfId="0" applyFont="1" applyBorder="1"/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2" fillId="5" borderId="2" xfId="0" applyNumberFormat="1" applyFont="1" applyFill="1" applyBorder="1"/>
    <xf numFmtId="4" fontId="3" fillId="0" borderId="0" xfId="0" applyNumberFormat="1" applyFont="1" applyAlignment="1">
      <alignment horizontal="center"/>
    </xf>
    <xf numFmtId="165" fontId="3" fillId="0" borderId="0" xfId="0" applyNumberFormat="1" applyFont="1" applyBorder="1" applyAlignment="1">
      <alignment horizontal="right"/>
    </xf>
    <xf numFmtId="4" fontId="7" fillId="0" borderId="0" xfId="0" applyNumberFormat="1" applyFont="1" applyFill="1"/>
    <xf numFmtId="4" fontId="3" fillId="0" borderId="0" xfId="0" applyNumberFormat="1" applyFont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3" fillId="3" borderId="2" xfId="2" applyFont="1" applyFill="1" applyBorder="1" applyAlignment="1">
      <alignment wrapText="1"/>
    </xf>
    <xf numFmtId="164" fontId="5" fillId="0" borderId="0" xfId="0" applyNumberFormat="1" applyFont="1"/>
    <xf numFmtId="0" fontId="4" fillId="5" borderId="2" xfId="0" applyFont="1" applyFill="1" applyBorder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/>
    </xf>
    <xf numFmtId="0" fontId="2" fillId="5" borderId="2" xfId="0" applyFont="1" applyFill="1" applyBorder="1"/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2" xfId="0" applyNumberFormat="1" applyFont="1" applyBorder="1"/>
    <xf numFmtId="2" fontId="5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5" borderId="2" xfId="0" applyNumberFormat="1" applyFont="1" applyFill="1" applyBorder="1" applyAlignment="1">
      <alignment horizontal="right"/>
    </xf>
    <xf numFmtId="16" fontId="3" fillId="0" borderId="12" xfId="0" applyNumberFormat="1" applyFont="1" applyBorder="1" applyAlignment="1">
      <alignment horizontal="left"/>
    </xf>
    <xf numFmtId="0" fontId="4" fillId="3" borderId="0" xfId="0" applyFont="1" applyFill="1" applyBorder="1"/>
    <xf numFmtId="2" fontId="4" fillId="3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3" borderId="2" xfId="0" applyFont="1" applyFill="1" applyBorder="1"/>
    <xf numFmtId="4" fontId="9" fillId="7" borderId="2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" fontId="5" fillId="0" borderId="0" xfId="0" applyNumberFormat="1" applyFont="1" applyAlignment="1">
      <alignment horizontal="right"/>
    </xf>
    <xf numFmtId="0" fontId="2" fillId="0" borderId="9" xfId="0" applyFont="1" applyBorder="1"/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center"/>
    </xf>
    <xf numFmtId="4" fontId="3" fillId="3" borderId="0" xfId="0" applyNumberFormat="1" applyFont="1" applyFill="1"/>
    <xf numFmtId="4" fontId="3" fillId="0" borderId="2" xfId="0" applyNumberFormat="1" applyFont="1" applyBorder="1"/>
    <xf numFmtId="4" fontId="3" fillId="0" borderId="15" xfId="0" applyNumberFormat="1" applyFont="1" applyBorder="1"/>
    <xf numFmtId="0" fontId="3" fillId="0" borderId="15" xfId="0" applyFont="1" applyBorder="1"/>
    <xf numFmtId="4" fontId="3" fillId="0" borderId="4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 wrapText="1"/>
    </xf>
    <xf numFmtId="4" fontId="3" fillId="0" borderId="15" xfId="0" applyNumberFormat="1" applyFont="1" applyFill="1" applyBorder="1" applyAlignment="1">
      <alignment horizontal="right"/>
    </xf>
    <xf numFmtId="4" fontId="2" fillId="3" borderId="15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 wrapText="1"/>
    </xf>
    <xf numFmtId="4" fontId="2" fillId="3" borderId="6" xfId="0" applyNumberFormat="1" applyFont="1" applyFill="1" applyBorder="1" applyAlignment="1">
      <alignment horizontal="right" wrapText="1"/>
    </xf>
    <xf numFmtId="4" fontId="3" fillId="3" borderId="15" xfId="0" applyNumberFormat="1" applyFont="1" applyFill="1" applyBorder="1" applyAlignment="1">
      <alignment horizontal="right"/>
    </xf>
    <xf numFmtId="4" fontId="3" fillId="4" borderId="15" xfId="0" applyNumberFormat="1" applyFont="1" applyFill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4" fontId="3" fillId="0" borderId="18" xfId="0" applyNumberFormat="1" applyFont="1" applyFill="1" applyBorder="1" applyAlignment="1">
      <alignment horizontal="right"/>
    </xf>
    <xf numFmtId="4" fontId="9" fillId="3" borderId="2" xfId="0" applyNumberFormat="1" applyFont="1" applyFill="1" applyBorder="1" applyAlignment="1">
      <alignment horizontal="right" wrapText="1"/>
    </xf>
    <xf numFmtId="4" fontId="3" fillId="0" borderId="2" xfId="0" applyNumberFormat="1" applyFont="1" applyBorder="1" applyAlignment="1">
      <alignment wrapText="1"/>
    </xf>
    <xf numFmtId="4" fontId="3" fillId="0" borderId="2" xfId="0" applyNumberFormat="1" applyFont="1" applyFill="1" applyBorder="1" applyAlignment="1">
      <alignment horizontal="right" vertical="top" shrinkToFit="1"/>
    </xf>
    <xf numFmtId="4" fontId="3" fillId="0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 wrapText="1"/>
    </xf>
    <xf numFmtId="4" fontId="3" fillId="0" borderId="4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3" fillId="0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6" xfId="0" applyNumberFormat="1" applyFont="1" applyFill="1" applyBorder="1" applyAlignment="1">
      <alignment horizontal="right" vertical="top" shrinkToFit="1"/>
    </xf>
    <xf numFmtId="4" fontId="3" fillId="0" borderId="5" xfId="0" applyNumberFormat="1" applyFont="1" applyBorder="1" applyAlignment="1">
      <alignment horizontal="right" wrapText="1"/>
    </xf>
    <xf numFmtId="4" fontId="3" fillId="0" borderId="22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3" fillId="3" borderId="0" xfId="0" applyNumberFormat="1" applyFont="1" applyFill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/>
    <xf numFmtId="0" fontId="3" fillId="0" borderId="2" xfId="0" applyFont="1" applyBorder="1" applyAlignment="1"/>
    <xf numFmtId="4" fontId="5" fillId="0" borderId="2" xfId="0" applyNumberFormat="1" applyFont="1" applyBorder="1"/>
    <xf numFmtId="4" fontId="4" fillId="0" borderId="2" xfId="0" applyNumberFormat="1" applyFont="1" applyBorder="1"/>
    <xf numFmtId="4" fontId="5" fillId="0" borderId="5" xfId="0" applyNumberFormat="1" applyFont="1" applyBorder="1"/>
    <xf numFmtId="4" fontId="5" fillId="0" borderId="7" xfId="0" applyNumberFormat="1" applyFont="1" applyBorder="1"/>
    <xf numFmtId="4" fontId="5" fillId="0" borderId="6" xfId="0" applyNumberFormat="1" applyFont="1" applyBorder="1"/>
    <xf numFmtId="4" fontId="2" fillId="0" borderId="2" xfId="0" applyNumberFormat="1" applyFont="1" applyBorder="1" applyAlignment="1">
      <alignment horizontal="right"/>
    </xf>
    <xf numFmtId="4" fontId="8" fillId="0" borderId="2" xfId="0" applyNumberFormat="1" applyFont="1" applyBorder="1"/>
    <xf numFmtId="0" fontId="5" fillId="0" borderId="2" xfId="0" applyFont="1" applyBorder="1"/>
    <xf numFmtId="4" fontId="4" fillId="5" borderId="2" xfId="0" applyNumberFormat="1" applyFont="1" applyFill="1" applyBorder="1"/>
    <xf numFmtId="4" fontId="5" fillId="3" borderId="0" xfId="0" applyNumberFormat="1" applyFont="1" applyFill="1" applyBorder="1"/>
    <xf numFmtId="0" fontId="3" fillId="3" borderId="0" xfId="0" applyFont="1" applyFill="1"/>
    <xf numFmtId="0" fontId="3" fillId="0" borderId="11" xfId="0" applyFont="1" applyBorder="1" applyAlignment="1">
      <alignment horizontal="right"/>
    </xf>
    <xf numFmtId="4" fontId="3" fillId="0" borderId="10" xfId="0" applyNumberFormat="1" applyFont="1" applyBorder="1" applyAlignment="1">
      <alignment wrapText="1"/>
    </xf>
    <xf numFmtId="0" fontId="3" fillId="0" borderId="2" xfId="0" applyFont="1" applyBorder="1" applyAlignment="1">
      <alignment horizontal="left"/>
    </xf>
    <xf numFmtId="4" fontId="3" fillId="0" borderId="3" xfId="0" applyNumberFormat="1" applyFont="1" applyBorder="1"/>
    <xf numFmtId="0" fontId="2" fillId="5" borderId="7" xfId="0" applyFont="1" applyFill="1" applyBorder="1" applyAlignment="1"/>
    <xf numFmtId="0" fontId="3" fillId="5" borderId="2" xfId="0" applyFont="1" applyFill="1" applyBorder="1"/>
    <xf numFmtId="4" fontId="2" fillId="5" borderId="3" xfId="0" applyNumberFormat="1" applyFont="1" applyFill="1" applyBorder="1"/>
    <xf numFmtId="4" fontId="3" fillId="3" borderId="2" xfId="0" applyNumberFormat="1" applyFont="1" applyFill="1" applyBorder="1"/>
    <xf numFmtId="4" fontId="3" fillId="3" borderId="22" xfId="0" applyNumberFormat="1" applyFont="1" applyFill="1" applyBorder="1" applyAlignment="1">
      <alignment horizontal="right"/>
    </xf>
    <xf numFmtId="4" fontId="3" fillId="4" borderId="22" xfId="0" applyNumberFormat="1" applyFont="1" applyFill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 wrapText="1"/>
    </xf>
    <xf numFmtId="4" fontId="3" fillId="3" borderId="6" xfId="0" applyNumberFormat="1" applyFont="1" applyFill="1" applyBorder="1" applyAlignment="1">
      <alignment horizontal="right" wrapText="1"/>
    </xf>
    <xf numFmtId="4" fontId="3" fillId="0" borderId="25" xfId="0" applyNumberFormat="1" applyFont="1" applyBorder="1" applyAlignment="1">
      <alignment horizontal="right"/>
    </xf>
    <xf numFmtId="4" fontId="3" fillId="0" borderId="6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3" borderId="18" xfId="0" applyFont="1" applyFill="1" applyBorder="1"/>
    <xf numFmtId="2" fontId="3" fillId="3" borderId="19" xfId="1" applyNumberFormat="1" applyFont="1" applyFill="1" applyBorder="1" applyAlignment="1">
      <alignment horizontal="right"/>
    </xf>
    <xf numFmtId="2" fontId="3" fillId="0" borderId="19" xfId="1" applyNumberFormat="1" applyFont="1" applyBorder="1"/>
    <xf numFmtId="2" fontId="3" fillId="3" borderId="19" xfId="1" applyNumberFormat="1" applyFont="1" applyFill="1" applyBorder="1"/>
    <xf numFmtId="4" fontId="2" fillId="3" borderId="18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3" fillId="0" borderId="17" xfId="0" applyFont="1" applyBorder="1" applyAlignment="1">
      <alignment horizontal="right" wrapText="1"/>
    </xf>
    <xf numFmtId="0" fontId="7" fillId="6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" fontId="3" fillId="0" borderId="5" xfId="0" applyNumberFormat="1" applyFont="1" applyBorder="1" applyAlignment="1"/>
    <xf numFmtId="4" fontId="3" fillId="0" borderId="7" xfId="0" applyNumberFormat="1" applyFont="1" applyBorder="1" applyAlignment="1"/>
    <xf numFmtId="4" fontId="3" fillId="0" borderId="6" xfId="0" applyNumberFormat="1" applyFont="1" applyBorder="1" applyAlignment="1"/>
    <xf numFmtId="4" fontId="8" fillId="0" borderId="5" xfId="0" applyNumberFormat="1" applyFont="1" applyBorder="1" applyAlignment="1">
      <alignment horizontal="left"/>
    </xf>
    <xf numFmtId="4" fontId="8" fillId="0" borderId="7" xfId="0" applyNumberFormat="1" applyFont="1" applyBorder="1" applyAlignment="1">
      <alignment horizontal="left"/>
    </xf>
    <xf numFmtId="4" fontId="8" fillId="0" borderId="6" xfId="0" applyNumberFormat="1" applyFont="1" applyBorder="1" applyAlignment="1">
      <alignment horizontal="left"/>
    </xf>
  </cellXfs>
  <cellStyles count="13">
    <cellStyle name="Денежный 2" xfId="4"/>
    <cellStyle name="Денежный 2 2" xfId="7"/>
    <cellStyle name="Денежный 2 3" xfId="10"/>
    <cellStyle name="Обычный" xfId="0" builtinId="0"/>
    <cellStyle name="Обычный 2" xfId="2"/>
    <cellStyle name="Обычный 3" xfId="1"/>
    <cellStyle name="Обычный 5" xfId="12"/>
    <cellStyle name="Финансовый 2" xfId="3"/>
    <cellStyle name="Финансовый 2 2" xfId="6"/>
    <cellStyle name="Финансовый 2 3" xfId="9"/>
    <cellStyle name="Финансовый 3" xfId="5"/>
    <cellStyle name="Финансовый 3 2" xfId="8"/>
    <cellStyle name="Финансовый 3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5"/>
  <sheetViews>
    <sheetView tabSelected="1" zoomScale="70" zoomScaleNormal="70" workbookViewId="0">
      <selection activeCell="C120" sqref="C120"/>
    </sheetView>
  </sheetViews>
  <sheetFormatPr defaultRowHeight="15.75" outlineLevelRow="2"/>
  <cols>
    <col min="1" max="1" width="21" style="79" customWidth="1"/>
    <col min="2" max="2" width="24.5703125" style="42" customWidth="1"/>
    <col min="3" max="3" width="16.7109375" style="42" customWidth="1"/>
    <col min="4" max="4" width="15.28515625" style="42" customWidth="1"/>
    <col min="5" max="5" width="14.85546875" style="80" customWidth="1"/>
    <col min="6" max="6" width="16.28515625" style="41" customWidth="1"/>
    <col min="7" max="7" width="16.42578125" style="41" customWidth="1"/>
    <col min="8" max="8" width="18.42578125" style="41" customWidth="1"/>
    <col min="9" max="9" width="18.140625" style="42" customWidth="1"/>
    <col min="10" max="11" width="17.7109375" style="42" customWidth="1"/>
    <col min="12" max="12" width="15.140625" style="42" customWidth="1"/>
    <col min="13" max="13" width="15.5703125" style="42" customWidth="1"/>
    <col min="14" max="14" width="15.7109375" style="41" customWidth="1"/>
    <col min="15" max="15" width="16.140625" style="32" customWidth="1"/>
    <col min="16" max="16" width="9.140625" style="1"/>
  </cols>
  <sheetData>
    <row r="1" spans="1:15">
      <c r="B1" s="173" t="s">
        <v>0</v>
      </c>
      <c r="C1" s="173"/>
      <c r="D1" s="173"/>
      <c r="E1" s="174" t="s">
        <v>1</v>
      </c>
      <c r="F1" s="174"/>
      <c r="G1" s="174"/>
      <c r="H1" s="174"/>
      <c r="I1" s="174"/>
      <c r="K1" s="9"/>
      <c r="L1" s="9"/>
      <c r="M1" s="9"/>
      <c r="N1" s="9"/>
      <c r="O1" s="21" t="s">
        <v>2</v>
      </c>
    </row>
    <row r="2" spans="1:15">
      <c r="I2" s="44"/>
      <c r="J2" s="44"/>
      <c r="O2" s="42"/>
    </row>
    <row r="3" spans="1:15">
      <c r="A3" s="61"/>
      <c r="B3" s="14" t="s">
        <v>3</v>
      </c>
      <c r="C3" s="14">
        <v>2007</v>
      </c>
      <c r="D3" s="49" t="s">
        <v>4</v>
      </c>
      <c r="E3" s="54">
        <v>2</v>
      </c>
      <c r="F3" s="47" t="s">
        <v>5</v>
      </c>
      <c r="G3" s="63">
        <v>3265.4</v>
      </c>
      <c r="H3" s="42"/>
      <c r="I3" s="9"/>
      <c r="J3" s="9"/>
      <c r="K3" s="9"/>
      <c r="L3" s="78"/>
      <c r="N3" s="42"/>
      <c r="O3" s="21" t="s">
        <v>6</v>
      </c>
    </row>
    <row r="4" spans="1:15">
      <c r="A4" s="61"/>
      <c r="B4" s="14" t="s">
        <v>7</v>
      </c>
      <c r="C4" s="14">
        <v>9</v>
      </c>
      <c r="D4" s="49" t="s">
        <v>8</v>
      </c>
      <c r="E4" s="54">
        <v>48</v>
      </c>
      <c r="F4" s="47" t="s">
        <v>9</v>
      </c>
      <c r="G4" s="14">
        <v>1.05</v>
      </c>
      <c r="H4" s="42"/>
      <c r="I4" s="46"/>
      <c r="J4" s="46"/>
      <c r="K4" s="46"/>
      <c r="L4" s="32"/>
      <c r="N4" s="42"/>
      <c r="O4" s="42"/>
    </row>
    <row r="5" spans="1:15">
      <c r="A5" s="61"/>
      <c r="B5" s="13"/>
      <c r="C5" s="13"/>
      <c r="D5" s="13"/>
      <c r="E5" s="39"/>
      <c r="F5" s="12"/>
      <c r="G5" s="48"/>
      <c r="H5" s="48"/>
      <c r="I5" s="13"/>
      <c r="K5" s="46"/>
      <c r="L5" s="46"/>
      <c r="M5" s="46"/>
      <c r="N5" s="46"/>
    </row>
    <row r="6" spans="1:15">
      <c r="A6" s="64"/>
      <c r="B6" s="175" t="s">
        <v>10</v>
      </c>
      <c r="C6" s="175"/>
      <c r="D6" s="175"/>
      <c r="E6" s="175"/>
      <c r="F6" s="175"/>
      <c r="G6" s="175"/>
      <c r="H6" s="7"/>
      <c r="I6" s="8"/>
      <c r="J6" s="8"/>
      <c r="K6" s="8"/>
      <c r="L6" s="171"/>
      <c r="M6" s="171"/>
      <c r="N6" s="12"/>
    </row>
    <row r="7" spans="1:15" ht="60">
      <c r="A7" s="15"/>
      <c r="B7" s="72" t="s">
        <v>11</v>
      </c>
      <c r="C7" s="72" t="s">
        <v>12</v>
      </c>
      <c r="D7" s="73" t="s">
        <v>13</v>
      </c>
      <c r="E7" s="74" t="s">
        <v>14</v>
      </c>
      <c r="F7" s="74" t="s">
        <v>15</v>
      </c>
      <c r="G7" s="74" t="s">
        <v>16</v>
      </c>
      <c r="H7" s="74" t="s">
        <v>17</v>
      </c>
      <c r="I7" s="75" t="s">
        <v>18</v>
      </c>
      <c r="J7" s="34"/>
      <c r="K7" s="35"/>
      <c r="L7" s="11"/>
      <c r="M7" s="32"/>
      <c r="N7" s="1"/>
      <c r="O7" s="1"/>
    </row>
    <row r="8" spans="1:15">
      <c r="A8" s="15"/>
      <c r="B8" s="14" t="s">
        <v>19</v>
      </c>
      <c r="C8" s="22">
        <v>295407.53922255599</v>
      </c>
      <c r="D8" s="71"/>
      <c r="E8" s="22"/>
      <c r="F8" s="22"/>
      <c r="G8" s="22">
        <v>295407.53922255599</v>
      </c>
      <c r="H8" s="22">
        <v>437853.74</v>
      </c>
      <c r="I8" s="22">
        <v>-142446.200777444</v>
      </c>
      <c r="J8" s="7"/>
      <c r="K8" s="15"/>
      <c r="L8" s="12"/>
      <c r="M8" s="32"/>
      <c r="N8" s="1"/>
      <c r="O8" s="1"/>
    </row>
    <row r="9" spans="1:15">
      <c r="A9" s="15"/>
      <c r="B9" s="14" t="s">
        <v>20</v>
      </c>
      <c r="C9" s="22">
        <v>318328.89669999998</v>
      </c>
      <c r="D9" s="71">
        <v>151802.97</v>
      </c>
      <c r="E9" s="22"/>
      <c r="F9" s="22"/>
      <c r="G9" s="22">
        <v>470131.86670000001</v>
      </c>
      <c r="H9" s="22">
        <v>356022.66</v>
      </c>
      <c r="I9" s="22">
        <v>114109.20670000004</v>
      </c>
      <c r="J9" s="7"/>
      <c r="K9" s="15"/>
      <c r="L9" s="12"/>
      <c r="M9" s="32"/>
      <c r="N9" s="1"/>
      <c r="O9" s="1"/>
    </row>
    <row r="10" spans="1:15">
      <c r="A10" s="15"/>
      <c r="B10" s="14" t="s">
        <v>21</v>
      </c>
      <c r="C10" s="22">
        <v>114841.952256887</v>
      </c>
      <c r="D10" s="71"/>
      <c r="E10" s="22">
        <v>99655.57</v>
      </c>
      <c r="F10" s="22">
        <v>61770</v>
      </c>
      <c r="G10" s="22">
        <v>214497.52225688699</v>
      </c>
      <c r="H10" s="22">
        <v>125064.26</v>
      </c>
      <c r="I10" s="22">
        <v>89433.262256886999</v>
      </c>
      <c r="J10" s="7"/>
      <c r="K10" s="15"/>
      <c r="L10" s="12"/>
      <c r="M10" s="32"/>
      <c r="N10" s="1"/>
      <c r="O10" s="1"/>
    </row>
    <row r="11" spans="1:15">
      <c r="A11" s="15"/>
      <c r="B11" s="14" t="s">
        <v>22</v>
      </c>
      <c r="C11" s="22">
        <v>448826.37</v>
      </c>
      <c r="D11" s="71"/>
      <c r="E11" s="22">
        <v>163489.88</v>
      </c>
      <c r="F11" s="22">
        <v>65320.41</v>
      </c>
      <c r="G11" s="22">
        <v>612316.25</v>
      </c>
      <c r="H11" s="22">
        <v>574231.61</v>
      </c>
      <c r="I11" s="22">
        <v>38084.640000000014</v>
      </c>
      <c r="J11" s="7"/>
      <c r="K11" s="13"/>
      <c r="L11" s="12"/>
      <c r="M11" s="32"/>
      <c r="N11" s="1"/>
      <c r="O11" s="1"/>
    </row>
    <row r="12" spans="1:15">
      <c r="A12" s="15"/>
      <c r="B12" s="14" t="s">
        <v>23</v>
      </c>
      <c r="C12" s="22">
        <v>417200.3</v>
      </c>
      <c r="D12" s="71"/>
      <c r="E12" s="22">
        <v>96662.16</v>
      </c>
      <c r="F12" s="22">
        <v>53144.79</v>
      </c>
      <c r="G12" s="22">
        <v>513862.45999999996</v>
      </c>
      <c r="H12" s="22">
        <v>543973.14999999991</v>
      </c>
      <c r="I12" s="22">
        <v>-30110.689999999944</v>
      </c>
      <c r="J12" s="7"/>
      <c r="K12" s="13"/>
      <c r="L12" s="12"/>
      <c r="M12" s="32"/>
      <c r="N12" s="1"/>
      <c r="O12" s="1"/>
    </row>
    <row r="13" spans="1:15">
      <c r="A13" s="15"/>
      <c r="B13" s="14" t="s">
        <v>24</v>
      </c>
      <c r="C13" s="22">
        <v>447256.68</v>
      </c>
      <c r="D13" s="71"/>
      <c r="E13" s="22">
        <v>44307.76</v>
      </c>
      <c r="F13" s="22">
        <v>28618.13</v>
      </c>
      <c r="G13" s="22">
        <v>491564.44</v>
      </c>
      <c r="H13" s="22">
        <v>591998.38199999998</v>
      </c>
      <c r="I13" s="22">
        <v>-100433.94199999998</v>
      </c>
      <c r="J13" s="7"/>
      <c r="K13" s="13"/>
      <c r="L13" s="12"/>
      <c r="M13" s="32"/>
      <c r="N13" s="1"/>
      <c r="O13" s="1"/>
    </row>
    <row r="14" spans="1:15">
      <c r="A14" s="15"/>
      <c r="B14" s="14" t="s">
        <v>25</v>
      </c>
      <c r="C14" s="22">
        <v>503267.38</v>
      </c>
      <c r="D14" s="71"/>
      <c r="E14" s="22">
        <v>178397.3</v>
      </c>
      <c r="F14" s="22">
        <v>130739.66</v>
      </c>
      <c r="G14" s="26">
        <f>C14+E14</f>
        <v>681664.67999999993</v>
      </c>
      <c r="H14" s="26">
        <v>699750.54</v>
      </c>
      <c r="I14" s="153">
        <f>G14-H14</f>
        <v>-18085.860000000102</v>
      </c>
      <c r="K14" s="13"/>
      <c r="L14" s="12"/>
      <c r="M14" s="32"/>
      <c r="N14" s="1"/>
      <c r="O14" s="1"/>
    </row>
    <row r="15" spans="1:15">
      <c r="A15" s="15"/>
      <c r="B15" s="14" t="s">
        <v>26</v>
      </c>
      <c r="C15" s="22">
        <v>565195.73</v>
      </c>
      <c r="D15" s="71"/>
      <c r="E15" s="82">
        <v>102884.74</v>
      </c>
      <c r="F15" s="82">
        <v>102884.74</v>
      </c>
      <c r="G15" s="22">
        <f>C15+E15</f>
        <v>668080.47</v>
      </c>
      <c r="H15" s="22">
        <f>489448.936+F15</f>
        <v>592333.67599999998</v>
      </c>
      <c r="I15" s="26">
        <f>G15-H15</f>
        <v>75746.793999999994</v>
      </c>
      <c r="J15" s="7"/>
      <c r="K15" s="13"/>
      <c r="L15" s="12"/>
      <c r="M15" s="32"/>
      <c r="N15" s="1"/>
      <c r="O15" s="1"/>
    </row>
    <row r="16" spans="1:15">
      <c r="A16" s="15"/>
      <c r="B16" s="14" t="s">
        <v>27</v>
      </c>
      <c r="C16" s="22">
        <f>O22+O26</f>
        <v>121080.13000000003</v>
      </c>
      <c r="D16" s="71"/>
      <c r="E16" s="22"/>
      <c r="F16" s="22"/>
      <c r="G16" s="22">
        <f>C16+D16+E16</f>
        <v>121080.13000000003</v>
      </c>
      <c r="H16" s="22">
        <f>G105+L105+F16</f>
        <v>150097.67000000001</v>
      </c>
      <c r="I16" s="22">
        <f>G16-H16</f>
        <v>-29017.539999999979</v>
      </c>
      <c r="J16" s="7"/>
      <c r="K16" s="13"/>
      <c r="L16" s="12"/>
      <c r="M16" s="32"/>
      <c r="N16" s="1"/>
      <c r="O16" s="1"/>
    </row>
    <row r="17" spans="1:15">
      <c r="A17" s="65"/>
      <c r="B17" s="50" t="s">
        <v>28</v>
      </c>
      <c r="C17" s="33">
        <f>SUM(C8:C16)</f>
        <v>3231404.9781794427</v>
      </c>
      <c r="D17" s="33">
        <f t="shared" ref="D17" si="0">SUM(D8:D16)</f>
        <v>151802.97</v>
      </c>
      <c r="E17" s="33">
        <f>SUM(E8:E16)</f>
        <v>685397.40999999992</v>
      </c>
      <c r="F17" s="33">
        <f>SUM(F8:F16)</f>
        <v>442477.73</v>
      </c>
      <c r="G17" s="33">
        <f>SUM(G8:G16)</f>
        <v>4068605.3581794426</v>
      </c>
      <c r="H17" s="33">
        <f>SUM(H8:H16)</f>
        <v>4071325.6880000001</v>
      </c>
      <c r="I17" s="33">
        <f>SUM(I8:I16)</f>
        <v>-2720.329820556959</v>
      </c>
      <c r="J17" s="36">
        <f>L21+L25</f>
        <v>0</v>
      </c>
      <c r="K17" s="36"/>
      <c r="L17" s="36"/>
      <c r="M17" s="51"/>
      <c r="N17" s="1"/>
      <c r="O17" s="1"/>
    </row>
    <row r="18" spans="1:15">
      <c r="A18" s="15"/>
      <c r="B18" s="18"/>
      <c r="C18" s="18"/>
      <c r="D18" s="18"/>
      <c r="E18" s="34"/>
      <c r="F18" s="7"/>
      <c r="G18" s="7"/>
      <c r="H18" s="7"/>
      <c r="I18" s="31"/>
      <c r="J18" s="8"/>
      <c r="K18" s="8"/>
      <c r="L18" s="7"/>
      <c r="M18" s="8"/>
      <c r="N18" s="7"/>
    </row>
    <row r="19" spans="1:15">
      <c r="A19" s="15"/>
      <c r="B19" s="176" t="s">
        <v>79</v>
      </c>
      <c r="C19" s="176"/>
      <c r="D19" s="176"/>
      <c r="E19" s="176"/>
      <c r="F19" s="176"/>
      <c r="G19" s="176"/>
      <c r="H19" s="83"/>
      <c r="I19" s="84"/>
      <c r="J19" s="84"/>
      <c r="K19" s="84"/>
      <c r="L19" s="84"/>
      <c r="M19" s="84"/>
      <c r="N19" s="85"/>
      <c r="O19" s="86"/>
    </row>
    <row r="20" spans="1:15">
      <c r="A20" s="17"/>
      <c r="B20" s="87"/>
      <c r="C20" s="87" t="s">
        <v>29</v>
      </c>
      <c r="D20" s="88" t="s">
        <v>30</v>
      </c>
      <c r="E20" s="88" t="s">
        <v>31</v>
      </c>
      <c r="F20" s="88" t="s">
        <v>32</v>
      </c>
      <c r="G20" s="88" t="s">
        <v>33</v>
      </c>
      <c r="H20" s="87" t="s">
        <v>34</v>
      </c>
      <c r="I20" s="87" t="s">
        <v>35</v>
      </c>
      <c r="J20" s="89" t="s">
        <v>36</v>
      </c>
      <c r="K20" s="89" t="s">
        <v>37</v>
      </c>
      <c r="L20" s="89" t="s">
        <v>38</v>
      </c>
      <c r="M20" s="90" t="s">
        <v>39</v>
      </c>
      <c r="N20" s="89" t="s">
        <v>40</v>
      </c>
      <c r="O20" s="91" t="s">
        <v>28</v>
      </c>
    </row>
    <row r="21" spans="1:15" ht="15.75" customHeight="1">
      <c r="A21" s="172" t="s">
        <v>41</v>
      </c>
      <c r="B21" s="84" t="s">
        <v>42</v>
      </c>
      <c r="C21" s="4">
        <v>42450.200000000004</v>
      </c>
      <c r="D21" s="2">
        <v>42450.200000000004</v>
      </c>
      <c r="E21" s="3">
        <v>42450.200000000004</v>
      </c>
      <c r="F21" s="92"/>
      <c r="G21" s="92"/>
      <c r="H21" s="92"/>
      <c r="I21" s="92"/>
      <c r="J21" s="92"/>
      <c r="K21" s="92"/>
      <c r="L21" s="92"/>
      <c r="M21" s="93"/>
      <c r="N21" s="93"/>
      <c r="O21" s="94">
        <f>SUM(C21:N21)</f>
        <v>127350.6</v>
      </c>
    </row>
    <row r="22" spans="1:15">
      <c r="A22" s="172"/>
      <c r="B22" s="163" t="s">
        <v>43</v>
      </c>
      <c r="C22" s="164">
        <v>39221.240000000005</v>
      </c>
      <c r="D22" s="165">
        <v>40967.98000000001</v>
      </c>
      <c r="E22" s="166">
        <v>40890.910000000011</v>
      </c>
      <c r="F22" s="167"/>
      <c r="G22" s="167"/>
      <c r="H22" s="167"/>
      <c r="I22" s="167"/>
      <c r="J22" s="167"/>
      <c r="K22" s="96"/>
      <c r="L22" s="97"/>
      <c r="M22" s="96"/>
      <c r="N22" s="95"/>
      <c r="O22" s="98">
        <f>SUM(C22:N22)</f>
        <v>121080.13000000003</v>
      </c>
    </row>
    <row r="23" spans="1:15">
      <c r="A23" s="77"/>
      <c r="B23" s="62" t="s">
        <v>44</v>
      </c>
      <c r="C23" s="168">
        <f>C22-C21</f>
        <v>-3228.9599999999991</v>
      </c>
      <c r="D23" s="168">
        <f t="shared" ref="D23:N23" si="1">D22-D21</f>
        <v>-1482.2199999999939</v>
      </c>
      <c r="E23" s="168">
        <f t="shared" si="1"/>
        <v>-1559.2899999999936</v>
      </c>
      <c r="F23" s="168">
        <f t="shared" si="1"/>
        <v>0</v>
      </c>
      <c r="G23" s="168">
        <f t="shared" si="1"/>
        <v>0</v>
      </c>
      <c r="H23" s="168">
        <f t="shared" si="1"/>
        <v>0</v>
      </c>
      <c r="I23" s="168">
        <f t="shared" si="1"/>
        <v>0</v>
      </c>
      <c r="J23" s="168">
        <f t="shared" si="1"/>
        <v>0</v>
      </c>
      <c r="K23" s="154">
        <f t="shared" si="1"/>
        <v>0</v>
      </c>
      <c r="L23" s="98">
        <f t="shared" si="1"/>
        <v>0</v>
      </c>
      <c r="M23" s="98">
        <f t="shared" si="1"/>
        <v>0</v>
      </c>
      <c r="N23" s="98">
        <f t="shared" si="1"/>
        <v>0</v>
      </c>
      <c r="O23" s="98">
        <f>SUM(C23:N23)</f>
        <v>-6270.4699999999866</v>
      </c>
    </row>
    <row r="24" spans="1:15">
      <c r="A24" s="170" t="s">
        <v>45</v>
      </c>
      <c r="B24" s="62"/>
      <c r="C24" s="168"/>
      <c r="D24" s="168"/>
      <c r="E24" s="168"/>
      <c r="F24" s="168"/>
      <c r="G24" s="168"/>
      <c r="H24" s="168"/>
      <c r="I24" s="168"/>
      <c r="J24" s="168"/>
      <c r="K24" s="154"/>
      <c r="L24" s="98"/>
      <c r="M24" s="98"/>
      <c r="N24" s="98"/>
      <c r="O24" s="98"/>
    </row>
    <row r="25" spans="1:15">
      <c r="A25" s="170"/>
      <c r="B25" s="62" t="s">
        <v>42</v>
      </c>
      <c r="C25" s="168">
        <v>0</v>
      </c>
      <c r="D25" s="168">
        <v>0</v>
      </c>
      <c r="E25" s="168">
        <v>0</v>
      </c>
      <c r="F25" s="168"/>
      <c r="G25" s="168"/>
      <c r="H25" s="168"/>
      <c r="I25" s="168"/>
      <c r="J25" s="168"/>
      <c r="K25" s="154"/>
      <c r="L25" s="98"/>
      <c r="M25" s="98"/>
      <c r="N25" s="98"/>
      <c r="O25" s="98">
        <v>0</v>
      </c>
    </row>
    <row r="26" spans="1:15">
      <c r="A26" s="77"/>
      <c r="B26" s="76" t="s">
        <v>46</v>
      </c>
      <c r="C26" s="169">
        <v>0</v>
      </c>
      <c r="D26" s="169">
        <v>0</v>
      </c>
      <c r="E26" s="169">
        <v>0</v>
      </c>
      <c r="F26" s="169"/>
      <c r="G26" s="169"/>
      <c r="H26" s="169"/>
      <c r="I26" s="169"/>
      <c r="J26" s="169"/>
      <c r="K26" s="155"/>
      <c r="L26" s="99"/>
      <c r="M26" s="99"/>
      <c r="N26" s="99"/>
      <c r="O26" s="99">
        <v>0</v>
      </c>
    </row>
    <row r="27" spans="1:15">
      <c r="A27" s="37"/>
      <c r="B27" s="62" t="s">
        <v>44</v>
      </c>
      <c r="C27" s="108">
        <f>C26-C25</f>
        <v>0</v>
      </c>
      <c r="D27" s="108">
        <f t="shared" ref="D27:O27" si="2">D26-D25</f>
        <v>0</v>
      </c>
      <c r="E27" s="108">
        <f t="shared" si="2"/>
        <v>0</v>
      </c>
      <c r="F27" s="108">
        <f t="shared" si="2"/>
        <v>0</v>
      </c>
      <c r="G27" s="108">
        <f t="shared" si="2"/>
        <v>0</v>
      </c>
      <c r="H27" s="108">
        <f t="shared" si="2"/>
        <v>0</v>
      </c>
      <c r="I27" s="108">
        <f t="shared" si="2"/>
        <v>0</v>
      </c>
      <c r="J27" s="108">
        <f t="shared" si="2"/>
        <v>0</v>
      </c>
      <c r="K27" s="117">
        <f t="shared" si="2"/>
        <v>0</v>
      </c>
      <c r="L27" s="92">
        <f t="shared" si="2"/>
        <v>0</v>
      </c>
      <c r="M27" s="92">
        <f t="shared" si="2"/>
        <v>0</v>
      </c>
      <c r="N27" s="92">
        <f t="shared" si="2"/>
        <v>0</v>
      </c>
      <c r="O27" s="92">
        <f t="shared" si="2"/>
        <v>0</v>
      </c>
    </row>
    <row r="28" spans="1:15" hidden="1" outlineLevel="2">
      <c r="A28" s="77"/>
      <c r="B28" s="14"/>
      <c r="C28" s="108"/>
      <c r="D28" s="108"/>
      <c r="E28" s="108"/>
      <c r="F28" s="108"/>
      <c r="G28" s="108"/>
      <c r="H28" s="108"/>
      <c r="I28" s="108"/>
      <c r="J28" s="108"/>
      <c r="K28" s="156"/>
      <c r="L28" s="100"/>
      <c r="M28" s="100"/>
      <c r="N28" s="100"/>
      <c r="O28" s="101"/>
    </row>
    <row r="29" spans="1:15" hidden="1" outlineLevel="2">
      <c r="A29" s="77" t="s">
        <v>47</v>
      </c>
      <c r="B29" s="14" t="s">
        <v>42</v>
      </c>
      <c r="C29" s="102">
        <v>10651.44</v>
      </c>
      <c r="D29" s="103">
        <v>13128.94</v>
      </c>
      <c r="E29" s="103">
        <v>9240.1200000000008</v>
      </c>
      <c r="F29" s="104"/>
      <c r="G29" s="104"/>
      <c r="H29" s="104"/>
      <c r="I29" s="104"/>
      <c r="J29" s="104"/>
      <c r="K29" s="157"/>
      <c r="L29" s="93"/>
      <c r="M29" s="93"/>
      <c r="N29" s="93"/>
      <c r="O29" s="105">
        <f>SUM(C29:N29)</f>
        <v>33020.5</v>
      </c>
    </row>
    <row r="30" spans="1:15" hidden="1" outlineLevel="2">
      <c r="B30" s="14" t="s">
        <v>43</v>
      </c>
      <c r="C30" s="102">
        <v>11654.42</v>
      </c>
      <c r="D30" s="103">
        <v>10886.6</v>
      </c>
      <c r="E30" s="103">
        <v>11529.51</v>
      </c>
      <c r="F30" s="104"/>
      <c r="G30" s="105"/>
      <c r="H30" s="104"/>
      <c r="I30" s="104"/>
      <c r="J30" s="104"/>
      <c r="K30" s="158"/>
      <c r="L30" s="93"/>
      <c r="M30" s="93"/>
      <c r="N30" s="93"/>
      <c r="O30" s="105">
        <f>SUM(C30:N30)</f>
        <v>34070.53</v>
      </c>
    </row>
    <row r="31" spans="1:15" hidden="1" outlineLevel="2">
      <c r="A31" s="77"/>
      <c r="B31" s="14" t="s">
        <v>44</v>
      </c>
      <c r="C31" s="108">
        <f t="shared" ref="C31:N31" si="3">C30-C29</f>
        <v>1002.9799999999996</v>
      </c>
      <c r="D31" s="108">
        <f t="shared" si="3"/>
        <v>-2242.34</v>
      </c>
      <c r="E31" s="108">
        <f t="shared" si="3"/>
        <v>2289.3899999999994</v>
      </c>
      <c r="F31" s="108">
        <f t="shared" si="3"/>
        <v>0</v>
      </c>
      <c r="G31" s="108">
        <f t="shared" si="3"/>
        <v>0</v>
      </c>
      <c r="H31" s="108">
        <f t="shared" si="3"/>
        <v>0</v>
      </c>
      <c r="I31" s="108">
        <f t="shared" si="3"/>
        <v>0</v>
      </c>
      <c r="J31" s="108">
        <f t="shared" si="3"/>
        <v>0</v>
      </c>
      <c r="K31" s="118">
        <f t="shared" si="3"/>
        <v>0</v>
      </c>
      <c r="L31" s="108">
        <f t="shared" si="3"/>
        <v>0</v>
      </c>
      <c r="M31" s="108">
        <f>M30-M29</f>
        <v>0</v>
      </c>
      <c r="N31" s="108">
        <f t="shared" si="3"/>
        <v>0</v>
      </c>
      <c r="O31" s="105">
        <f>SUM(C31:N31)</f>
        <v>1050.0299999999988</v>
      </c>
    </row>
    <row r="32" spans="1:15" hidden="1" outlineLevel="2">
      <c r="A32" s="77"/>
      <c r="B32" s="16"/>
      <c r="C32" s="108"/>
      <c r="D32" s="108"/>
      <c r="E32" s="108"/>
      <c r="F32" s="108"/>
      <c r="G32" s="108"/>
      <c r="H32" s="140"/>
      <c r="I32" s="108"/>
      <c r="J32" s="108"/>
      <c r="K32" s="159"/>
      <c r="L32" s="109"/>
      <c r="M32" s="109"/>
      <c r="N32" s="109"/>
      <c r="O32" s="105"/>
    </row>
    <row r="33" spans="1:15" hidden="1" outlineLevel="2">
      <c r="A33" s="77" t="s">
        <v>47</v>
      </c>
      <c r="B33" s="14" t="s">
        <v>42</v>
      </c>
      <c r="C33" s="102">
        <v>0</v>
      </c>
      <c r="D33" s="103">
        <v>0</v>
      </c>
      <c r="E33" s="103">
        <v>0</v>
      </c>
      <c r="F33" s="104"/>
      <c r="G33" s="104"/>
      <c r="H33" s="104"/>
      <c r="I33" s="104"/>
      <c r="J33" s="104"/>
      <c r="K33" s="157"/>
      <c r="L33" s="93"/>
      <c r="M33" s="93"/>
      <c r="N33" s="93"/>
      <c r="O33" s="105">
        <f>SUM(C33:N33)</f>
        <v>0</v>
      </c>
    </row>
    <row r="34" spans="1:15" hidden="1" outlineLevel="2">
      <c r="A34" s="77" t="s">
        <v>48</v>
      </c>
      <c r="B34" s="14" t="s">
        <v>43</v>
      </c>
      <c r="C34" s="102">
        <v>0</v>
      </c>
      <c r="D34" s="103">
        <v>0</v>
      </c>
      <c r="E34" s="103">
        <v>660.79</v>
      </c>
      <c r="F34" s="104"/>
      <c r="G34" s="105"/>
      <c r="H34" s="104"/>
      <c r="I34" s="104"/>
      <c r="J34" s="104"/>
      <c r="K34" s="158"/>
      <c r="L34" s="93"/>
      <c r="M34" s="93"/>
      <c r="N34" s="93"/>
      <c r="O34" s="105">
        <f>SUM(C34:N34)</f>
        <v>660.79</v>
      </c>
    </row>
    <row r="35" spans="1:15" hidden="1" outlineLevel="2">
      <c r="A35" s="77"/>
      <c r="B35" s="14" t="s">
        <v>44</v>
      </c>
      <c r="C35" s="108">
        <f t="shared" ref="C35:L35" si="4">C34-C33</f>
        <v>0</v>
      </c>
      <c r="D35" s="108">
        <f t="shared" si="4"/>
        <v>0</v>
      </c>
      <c r="E35" s="108">
        <f t="shared" si="4"/>
        <v>660.79</v>
      </c>
      <c r="F35" s="108">
        <f t="shared" si="4"/>
        <v>0</v>
      </c>
      <c r="G35" s="108">
        <f t="shared" si="4"/>
        <v>0</v>
      </c>
      <c r="H35" s="108">
        <f t="shared" si="4"/>
        <v>0</v>
      </c>
      <c r="I35" s="108">
        <f t="shared" si="4"/>
        <v>0</v>
      </c>
      <c r="J35" s="108">
        <f t="shared" si="4"/>
        <v>0</v>
      </c>
      <c r="K35" s="118">
        <f t="shared" si="4"/>
        <v>0</v>
      </c>
      <c r="L35" s="108">
        <f t="shared" si="4"/>
        <v>0</v>
      </c>
      <c r="M35" s="108">
        <f>M34-M33</f>
        <v>0</v>
      </c>
      <c r="N35" s="108">
        <f t="shared" ref="N35" si="5">N34-N33</f>
        <v>0</v>
      </c>
      <c r="O35" s="105">
        <f>SUM(C35:N35)</f>
        <v>660.79</v>
      </c>
    </row>
    <row r="36" spans="1:15" hidden="1" outlineLevel="2">
      <c r="A36" s="77"/>
      <c r="B36" s="16"/>
      <c r="C36" s="108"/>
      <c r="D36" s="108"/>
      <c r="E36" s="108"/>
      <c r="F36" s="108"/>
      <c r="G36" s="108"/>
      <c r="H36" s="140"/>
      <c r="I36" s="108"/>
      <c r="J36" s="108"/>
      <c r="K36" s="118"/>
      <c r="L36" s="108"/>
      <c r="M36" s="108"/>
      <c r="N36" s="108"/>
      <c r="O36" s="105"/>
    </row>
    <row r="37" spans="1:15" hidden="1" outlineLevel="2">
      <c r="A37" s="77" t="s">
        <v>49</v>
      </c>
      <c r="B37" s="14" t="s">
        <v>42</v>
      </c>
      <c r="C37" s="102">
        <v>15595.44</v>
      </c>
      <c r="D37" s="103">
        <v>19128.25</v>
      </c>
      <c r="E37" s="103">
        <v>15502.99</v>
      </c>
      <c r="F37" s="104"/>
      <c r="G37" s="104"/>
      <c r="H37" s="108"/>
      <c r="I37" s="104"/>
      <c r="J37" s="110"/>
      <c r="K37" s="157"/>
      <c r="L37" s="93"/>
      <c r="M37" s="93"/>
      <c r="N37" s="93"/>
      <c r="O37" s="105">
        <f>SUM(C37:N37)</f>
        <v>50226.68</v>
      </c>
    </row>
    <row r="38" spans="1:15" hidden="1" outlineLevel="2">
      <c r="B38" s="14" t="s">
        <v>43</v>
      </c>
      <c r="C38" s="102">
        <v>18171.63</v>
      </c>
      <c r="D38" s="103">
        <v>16000.18</v>
      </c>
      <c r="E38" s="103">
        <v>16891.650000000001</v>
      </c>
      <c r="F38" s="104"/>
      <c r="G38" s="108"/>
      <c r="H38" s="104"/>
      <c r="I38" s="104"/>
      <c r="J38" s="110"/>
      <c r="K38" s="158"/>
      <c r="L38" s="93"/>
      <c r="M38" s="93"/>
      <c r="N38" s="93"/>
      <c r="O38" s="105">
        <f>SUM(C38:N38)</f>
        <v>51063.46</v>
      </c>
    </row>
    <row r="39" spans="1:15" hidden="1" outlineLevel="2">
      <c r="B39" s="14" t="s">
        <v>44</v>
      </c>
      <c r="C39" s="108">
        <f>C38-C37</f>
        <v>2576.1900000000005</v>
      </c>
      <c r="D39" s="108">
        <f t="shared" ref="D39:N39" si="6">D38-D37</f>
        <v>-3128.0699999999997</v>
      </c>
      <c r="E39" s="108">
        <f t="shared" si="6"/>
        <v>1388.6600000000017</v>
      </c>
      <c r="F39" s="108">
        <f t="shared" si="6"/>
        <v>0</v>
      </c>
      <c r="G39" s="108">
        <f t="shared" si="6"/>
        <v>0</v>
      </c>
      <c r="H39" s="108">
        <f t="shared" si="6"/>
        <v>0</v>
      </c>
      <c r="I39" s="108">
        <f t="shared" si="6"/>
        <v>0</v>
      </c>
      <c r="J39" s="108">
        <f t="shared" si="6"/>
        <v>0</v>
      </c>
      <c r="K39" s="118">
        <f t="shared" si="6"/>
        <v>0</v>
      </c>
      <c r="L39" s="108">
        <f t="shared" si="6"/>
        <v>0</v>
      </c>
      <c r="M39" s="108">
        <f t="shared" si="6"/>
        <v>0</v>
      </c>
      <c r="N39" s="108">
        <f t="shared" si="6"/>
        <v>0</v>
      </c>
      <c r="O39" s="105">
        <f>SUM(C39:N39)</f>
        <v>836.78000000000247</v>
      </c>
    </row>
    <row r="40" spans="1:15" hidden="1" outlineLevel="2">
      <c r="A40" s="77"/>
      <c r="B40" s="14"/>
      <c r="C40" s="108"/>
      <c r="D40" s="108"/>
      <c r="E40" s="108"/>
      <c r="F40" s="108"/>
      <c r="G40" s="108"/>
      <c r="H40" s="108"/>
      <c r="I40" s="108"/>
      <c r="J40" s="108"/>
      <c r="K40" s="118"/>
      <c r="L40" s="108"/>
      <c r="M40" s="108"/>
      <c r="N40" s="108"/>
      <c r="O40" s="105"/>
    </row>
    <row r="41" spans="1:15" hidden="1" outlineLevel="2">
      <c r="A41" s="77" t="s">
        <v>49</v>
      </c>
      <c r="B41" s="14" t="s">
        <v>42</v>
      </c>
      <c r="C41" s="110">
        <v>0</v>
      </c>
      <c r="D41" s="103">
        <v>0</v>
      </c>
      <c r="E41" s="103">
        <v>0</v>
      </c>
      <c r="F41" s="104"/>
      <c r="G41" s="104"/>
      <c r="H41" s="104"/>
      <c r="I41" s="104"/>
      <c r="J41" s="110"/>
      <c r="K41" s="160"/>
      <c r="L41" s="93"/>
      <c r="M41" s="93"/>
      <c r="N41" s="93"/>
      <c r="O41" s="105">
        <f>SUM(C41:N41)</f>
        <v>0</v>
      </c>
    </row>
    <row r="42" spans="1:15" hidden="1" outlineLevel="2">
      <c r="A42" s="77" t="s">
        <v>50</v>
      </c>
      <c r="B42" s="14" t="s">
        <v>43</v>
      </c>
      <c r="C42" s="102">
        <v>205.09</v>
      </c>
      <c r="D42" s="103">
        <v>0</v>
      </c>
      <c r="E42" s="103">
        <v>0</v>
      </c>
      <c r="F42" s="104"/>
      <c r="G42" s="108"/>
      <c r="H42" s="104"/>
      <c r="I42" s="104"/>
      <c r="J42" s="104"/>
      <c r="K42" s="115"/>
      <c r="L42" s="108"/>
      <c r="M42" s="93"/>
      <c r="N42" s="93"/>
      <c r="O42" s="105">
        <f>SUM(C42:N42)</f>
        <v>205.09</v>
      </c>
    </row>
    <row r="43" spans="1:15" hidden="1" outlineLevel="2">
      <c r="A43" s="77"/>
      <c r="B43" s="14" t="s">
        <v>44</v>
      </c>
      <c r="C43" s="108">
        <f t="shared" ref="C43:N43" si="7">C42-C41</f>
        <v>205.09</v>
      </c>
      <c r="D43" s="108">
        <f t="shared" si="7"/>
        <v>0</v>
      </c>
      <c r="E43" s="108">
        <f t="shared" si="7"/>
        <v>0</v>
      </c>
      <c r="F43" s="108">
        <f t="shared" si="7"/>
        <v>0</v>
      </c>
      <c r="G43" s="108">
        <f t="shared" si="7"/>
        <v>0</v>
      </c>
      <c r="H43" s="108">
        <f t="shared" si="7"/>
        <v>0</v>
      </c>
      <c r="I43" s="108">
        <f t="shared" si="7"/>
        <v>0</v>
      </c>
      <c r="J43" s="108">
        <f t="shared" si="7"/>
        <v>0</v>
      </c>
      <c r="K43" s="118">
        <f t="shared" si="7"/>
        <v>0</v>
      </c>
      <c r="L43" s="108">
        <f t="shared" si="7"/>
        <v>0</v>
      </c>
      <c r="M43" s="108">
        <f t="shared" si="7"/>
        <v>0</v>
      </c>
      <c r="N43" s="108">
        <f t="shared" si="7"/>
        <v>0</v>
      </c>
      <c r="O43" s="105">
        <f>SUM(C43:N43)</f>
        <v>205.09</v>
      </c>
    </row>
    <row r="44" spans="1:15" hidden="1" outlineLevel="2">
      <c r="A44" s="77"/>
      <c r="B44" s="16"/>
      <c r="C44" s="108"/>
      <c r="D44" s="108"/>
      <c r="E44" s="108"/>
      <c r="F44" s="108"/>
      <c r="G44" s="108"/>
      <c r="H44" s="108"/>
      <c r="I44" s="108"/>
      <c r="J44" s="108"/>
      <c r="K44" s="118"/>
      <c r="L44" s="108"/>
      <c r="M44" s="108"/>
      <c r="N44" s="108"/>
      <c r="O44" s="105"/>
    </row>
    <row r="45" spans="1:15" hidden="1" outlineLevel="2">
      <c r="A45" s="38" t="s">
        <v>51</v>
      </c>
      <c r="B45" s="14" t="s">
        <v>42</v>
      </c>
      <c r="C45" s="102">
        <v>6343.25</v>
      </c>
      <c r="D45" s="103">
        <v>7834.63</v>
      </c>
      <c r="E45" s="103">
        <v>5169.91</v>
      </c>
      <c r="F45" s="104"/>
      <c r="G45" s="104"/>
      <c r="H45" s="104"/>
      <c r="I45" s="104"/>
      <c r="J45" s="110"/>
      <c r="K45" s="157"/>
      <c r="L45" s="93"/>
      <c r="M45" s="93"/>
      <c r="N45" s="93"/>
      <c r="O45" s="105">
        <f>SUM(C45:N45)</f>
        <v>19347.79</v>
      </c>
    </row>
    <row r="46" spans="1:15" hidden="1" outlineLevel="2">
      <c r="B46" s="14" t="s">
        <v>43</v>
      </c>
      <c r="C46" s="102">
        <v>6709.8</v>
      </c>
      <c r="D46" s="103">
        <v>6447.52</v>
      </c>
      <c r="E46" s="103">
        <v>6789.58</v>
      </c>
      <c r="F46" s="104"/>
      <c r="G46" s="108"/>
      <c r="H46" s="104"/>
      <c r="I46" s="104"/>
      <c r="J46" s="104"/>
      <c r="K46" s="158"/>
      <c r="L46" s="93"/>
      <c r="M46" s="93"/>
      <c r="N46" s="93"/>
      <c r="O46" s="105">
        <f>SUM(C46:N46)</f>
        <v>19946.900000000001</v>
      </c>
    </row>
    <row r="47" spans="1:15" hidden="1" outlineLevel="2">
      <c r="B47" s="14" t="s">
        <v>44</v>
      </c>
      <c r="C47" s="108">
        <f>C46-C45</f>
        <v>366.55000000000018</v>
      </c>
      <c r="D47" s="108">
        <f t="shared" ref="D47:N47" si="8">D46-D45</f>
        <v>-1387.1099999999997</v>
      </c>
      <c r="E47" s="108">
        <f t="shared" si="8"/>
        <v>1619.67</v>
      </c>
      <c r="F47" s="108">
        <f t="shared" si="8"/>
        <v>0</v>
      </c>
      <c r="G47" s="108">
        <f t="shared" si="8"/>
        <v>0</v>
      </c>
      <c r="H47" s="108">
        <f t="shared" si="8"/>
        <v>0</v>
      </c>
      <c r="I47" s="108">
        <f t="shared" si="8"/>
        <v>0</v>
      </c>
      <c r="J47" s="108">
        <f t="shared" si="8"/>
        <v>0</v>
      </c>
      <c r="K47" s="118">
        <f t="shared" si="8"/>
        <v>0</v>
      </c>
      <c r="L47" s="108">
        <f t="shared" si="8"/>
        <v>0</v>
      </c>
      <c r="M47" s="108">
        <f t="shared" si="8"/>
        <v>0</v>
      </c>
      <c r="N47" s="108">
        <f t="shared" si="8"/>
        <v>0</v>
      </c>
      <c r="O47" s="105">
        <f>SUM(C47:N47)</f>
        <v>599.11000000000058</v>
      </c>
    </row>
    <row r="48" spans="1:15" hidden="1" outlineLevel="2">
      <c r="A48" s="77"/>
      <c r="B48" s="16"/>
      <c r="C48" s="108"/>
      <c r="D48" s="108"/>
      <c r="E48" s="108"/>
      <c r="F48" s="108"/>
      <c r="G48" s="108"/>
      <c r="H48" s="108"/>
      <c r="I48" s="108"/>
      <c r="J48" s="108"/>
      <c r="K48" s="118"/>
      <c r="L48" s="108"/>
      <c r="M48" s="108"/>
      <c r="N48" s="108"/>
      <c r="O48" s="105"/>
    </row>
    <row r="49" spans="1:15" hidden="1" outlineLevel="2">
      <c r="A49" s="38" t="s">
        <v>51</v>
      </c>
      <c r="B49" s="14" t="s">
        <v>42</v>
      </c>
      <c r="C49" s="110">
        <v>0</v>
      </c>
      <c r="D49" s="110">
        <v>0</v>
      </c>
      <c r="E49" s="110">
        <v>0</v>
      </c>
      <c r="F49" s="104"/>
      <c r="G49" s="104"/>
      <c r="H49" s="104"/>
      <c r="I49" s="104"/>
      <c r="J49" s="110"/>
      <c r="K49" s="160"/>
      <c r="L49" s="93"/>
      <c r="M49" s="93"/>
      <c r="N49" s="93"/>
      <c r="O49" s="105">
        <f t="shared" ref="O49:O55" si="9">SUM(C49:N49)</f>
        <v>0</v>
      </c>
    </row>
    <row r="50" spans="1:15" hidden="1" outlineLevel="2">
      <c r="A50" s="77" t="s">
        <v>50</v>
      </c>
      <c r="B50" s="14" t="s">
        <v>43</v>
      </c>
      <c r="C50" s="102">
        <v>53.88</v>
      </c>
      <c r="D50" s="110">
        <v>0</v>
      </c>
      <c r="E50" s="110">
        <v>0</v>
      </c>
      <c r="F50" s="104"/>
      <c r="G50" s="108"/>
      <c r="H50" s="104"/>
      <c r="I50" s="104"/>
      <c r="J50" s="104"/>
      <c r="K50" s="115"/>
      <c r="L50" s="108"/>
      <c r="M50" s="93"/>
      <c r="N50" s="93"/>
      <c r="O50" s="105">
        <f t="shared" si="9"/>
        <v>53.88</v>
      </c>
    </row>
    <row r="51" spans="1:15" hidden="1" outlineLevel="2">
      <c r="A51" s="77"/>
      <c r="B51" s="14" t="s">
        <v>44</v>
      </c>
      <c r="C51" s="108">
        <f t="shared" ref="C51:N51" si="10">C50-C49</f>
        <v>53.88</v>
      </c>
      <c r="D51" s="108">
        <f>D50-D49</f>
        <v>0</v>
      </c>
      <c r="E51" s="108">
        <f t="shared" si="10"/>
        <v>0</v>
      </c>
      <c r="F51" s="108">
        <f t="shared" si="10"/>
        <v>0</v>
      </c>
      <c r="G51" s="108">
        <f t="shared" si="10"/>
        <v>0</v>
      </c>
      <c r="H51" s="108">
        <f t="shared" si="10"/>
        <v>0</v>
      </c>
      <c r="I51" s="108">
        <f t="shared" si="10"/>
        <v>0</v>
      </c>
      <c r="J51" s="108">
        <f t="shared" si="10"/>
        <v>0</v>
      </c>
      <c r="K51" s="118">
        <f t="shared" si="10"/>
        <v>0</v>
      </c>
      <c r="L51" s="108">
        <f t="shared" si="10"/>
        <v>0</v>
      </c>
      <c r="M51" s="108">
        <f t="shared" si="10"/>
        <v>0</v>
      </c>
      <c r="N51" s="108">
        <f t="shared" si="10"/>
        <v>0</v>
      </c>
      <c r="O51" s="105">
        <f t="shared" si="9"/>
        <v>53.88</v>
      </c>
    </row>
    <row r="52" spans="1:15" hidden="1" outlineLevel="2">
      <c r="B52" s="142"/>
      <c r="C52" s="111"/>
      <c r="D52" s="111"/>
      <c r="E52" s="112"/>
      <c r="F52" s="112"/>
      <c r="G52" s="112"/>
      <c r="H52" s="112"/>
      <c r="I52" s="111"/>
      <c r="J52" s="111"/>
      <c r="K52" s="161"/>
      <c r="L52" s="113"/>
      <c r="M52" s="113"/>
      <c r="N52" s="108"/>
      <c r="O52" s="113"/>
    </row>
    <row r="53" spans="1:15" hidden="1" outlineLevel="2">
      <c r="A53" s="77" t="s">
        <v>52</v>
      </c>
      <c r="B53" s="14" t="s">
        <v>42</v>
      </c>
      <c r="C53" s="102">
        <v>140314.28</v>
      </c>
      <c r="D53" s="103">
        <v>172718.04</v>
      </c>
      <c r="E53" s="103">
        <v>163640.22</v>
      </c>
      <c r="F53" s="104"/>
      <c r="G53" s="104"/>
      <c r="H53" s="104"/>
      <c r="I53" s="104"/>
      <c r="J53" s="110"/>
      <c r="K53" s="160"/>
      <c r="L53" s="93"/>
      <c r="M53" s="93"/>
      <c r="N53" s="93"/>
      <c r="O53" s="105">
        <f>SUM(C53:N53)</f>
        <v>476672.54000000004</v>
      </c>
    </row>
    <row r="54" spans="1:15" hidden="1" outlineLevel="2">
      <c r="B54" s="14" t="s">
        <v>43</v>
      </c>
      <c r="C54" s="102">
        <v>125618.37</v>
      </c>
      <c r="D54" s="103">
        <v>135325.34</v>
      </c>
      <c r="E54" s="103">
        <v>164217.53</v>
      </c>
      <c r="F54" s="104"/>
      <c r="G54" s="108"/>
      <c r="H54" s="104"/>
      <c r="I54" s="104"/>
      <c r="J54" s="104"/>
      <c r="K54" s="115"/>
      <c r="L54" s="108"/>
      <c r="M54" s="93"/>
      <c r="N54" s="93"/>
      <c r="O54" s="105">
        <f t="shared" si="9"/>
        <v>425161.24</v>
      </c>
    </row>
    <row r="55" spans="1:15" hidden="1" outlineLevel="2">
      <c r="A55" s="77"/>
      <c r="B55" s="14" t="s">
        <v>44</v>
      </c>
      <c r="C55" s="108">
        <f t="shared" ref="C55:N55" si="11">C54-C53</f>
        <v>-14695.910000000003</v>
      </c>
      <c r="D55" s="108">
        <f t="shared" si="11"/>
        <v>-37392.700000000012</v>
      </c>
      <c r="E55" s="108">
        <f t="shared" si="11"/>
        <v>577.30999999999767</v>
      </c>
      <c r="F55" s="108">
        <f t="shared" si="11"/>
        <v>0</v>
      </c>
      <c r="G55" s="108">
        <f t="shared" si="11"/>
        <v>0</v>
      </c>
      <c r="H55" s="108">
        <f t="shared" si="11"/>
        <v>0</v>
      </c>
      <c r="I55" s="108">
        <f t="shared" si="11"/>
        <v>0</v>
      </c>
      <c r="J55" s="108">
        <f t="shared" si="11"/>
        <v>0</v>
      </c>
      <c r="K55" s="162">
        <f t="shared" si="11"/>
        <v>0</v>
      </c>
      <c r="L55" s="114">
        <f t="shared" si="11"/>
        <v>0</v>
      </c>
      <c r="M55" s="114">
        <f t="shared" si="11"/>
        <v>0</v>
      </c>
      <c r="N55" s="108">
        <f t="shared" si="11"/>
        <v>0</v>
      </c>
      <c r="O55" s="105">
        <f t="shared" si="9"/>
        <v>-51511.300000000017</v>
      </c>
    </row>
    <row r="56" spans="1:15" hidden="1" outlineLevel="2">
      <c r="A56" s="77"/>
      <c r="B56" s="14"/>
      <c r="C56" s="108"/>
      <c r="D56" s="108"/>
      <c r="E56" s="108"/>
      <c r="F56" s="108"/>
      <c r="G56" s="108"/>
      <c r="H56" s="108"/>
      <c r="I56" s="108"/>
      <c r="J56" s="108"/>
      <c r="K56" s="11"/>
      <c r="L56" s="11"/>
      <c r="M56" s="108"/>
      <c r="N56" s="11"/>
      <c r="O56" s="92"/>
    </row>
    <row r="57" spans="1:15" hidden="1" outlineLevel="2">
      <c r="A57" s="15" t="s">
        <v>53</v>
      </c>
      <c r="B57" s="14" t="s">
        <v>42</v>
      </c>
      <c r="C57" s="102">
        <v>402.71</v>
      </c>
      <c r="D57" s="103">
        <v>402.71</v>
      </c>
      <c r="E57" s="103">
        <v>402.71</v>
      </c>
      <c r="F57" s="104"/>
      <c r="G57" s="104"/>
      <c r="H57" s="104"/>
      <c r="I57" s="115"/>
      <c r="J57" s="110"/>
      <c r="K57" s="93"/>
      <c r="L57" s="116"/>
      <c r="M57" s="93"/>
      <c r="N57" s="93"/>
      <c r="O57" s="92">
        <f t="shared" ref="O57:O59" si="12">SUM(C57:N57)</f>
        <v>1208.1299999999999</v>
      </c>
    </row>
    <row r="58" spans="1:15" hidden="1" outlineLevel="2">
      <c r="A58" s="15" t="s">
        <v>49</v>
      </c>
      <c r="B58" s="14" t="s">
        <v>43</v>
      </c>
      <c r="C58" s="102">
        <v>382.96</v>
      </c>
      <c r="D58" s="103">
        <v>388.65</v>
      </c>
      <c r="E58" s="103">
        <v>382.55</v>
      </c>
      <c r="F58" s="104"/>
      <c r="G58" s="108"/>
      <c r="H58" s="104"/>
      <c r="I58" s="115"/>
      <c r="J58" s="110"/>
      <c r="K58" s="106"/>
      <c r="L58" s="116"/>
      <c r="M58" s="93"/>
      <c r="N58" s="93"/>
      <c r="O58" s="92">
        <f t="shared" si="12"/>
        <v>1154.1599999999999</v>
      </c>
    </row>
    <row r="59" spans="1:15" hidden="1" outlineLevel="2">
      <c r="A59" s="77"/>
      <c r="B59" s="14" t="s">
        <v>44</v>
      </c>
      <c r="C59" s="108">
        <f t="shared" ref="C59:N59" si="13">C58-C57</f>
        <v>-19.75</v>
      </c>
      <c r="D59" s="108">
        <f t="shared" si="13"/>
        <v>-14.060000000000002</v>
      </c>
      <c r="E59" s="108">
        <f t="shared" si="13"/>
        <v>-20.159999999999968</v>
      </c>
      <c r="F59" s="108">
        <f t="shared" si="13"/>
        <v>0</v>
      </c>
      <c r="G59" s="108">
        <f t="shared" si="13"/>
        <v>0</v>
      </c>
      <c r="H59" s="108">
        <f t="shared" si="13"/>
        <v>0</v>
      </c>
      <c r="I59" s="117">
        <f t="shared" si="13"/>
        <v>0</v>
      </c>
      <c r="J59" s="92">
        <f t="shared" si="13"/>
        <v>0</v>
      </c>
      <c r="K59" s="92">
        <f t="shared" si="13"/>
        <v>0</v>
      </c>
      <c r="L59" s="107">
        <f t="shared" si="13"/>
        <v>0</v>
      </c>
      <c r="M59" s="108">
        <f t="shared" si="13"/>
        <v>0</v>
      </c>
      <c r="N59" s="117">
        <f t="shared" si="13"/>
        <v>0</v>
      </c>
      <c r="O59" s="92">
        <f t="shared" si="12"/>
        <v>-53.96999999999997</v>
      </c>
    </row>
    <row r="60" spans="1:15" hidden="1" outlineLevel="2">
      <c r="A60" s="77"/>
      <c r="B60" s="14"/>
      <c r="C60" s="108"/>
      <c r="D60" s="108"/>
      <c r="E60" s="108"/>
      <c r="F60" s="108"/>
      <c r="G60" s="108"/>
      <c r="H60" s="108"/>
      <c r="I60" s="11"/>
      <c r="J60" s="11"/>
      <c r="K60" s="11"/>
      <c r="L60" s="11"/>
      <c r="M60" s="108"/>
      <c r="N60" s="11"/>
      <c r="O60" s="92"/>
    </row>
    <row r="61" spans="1:15" hidden="1" outlineLevel="2">
      <c r="A61" s="15" t="s">
        <v>53</v>
      </c>
      <c r="B61" s="14" t="s">
        <v>42</v>
      </c>
      <c r="C61" s="102">
        <v>145.46</v>
      </c>
      <c r="D61" s="103">
        <v>145.46</v>
      </c>
      <c r="E61" s="103">
        <v>145.46</v>
      </c>
      <c r="F61" s="104"/>
      <c r="G61" s="104"/>
      <c r="H61" s="104"/>
      <c r="I61" s="115"/>
      <c r="J61" s="110"/>
      <c r="K61" s="93"/>
      <c r="L61" s="116"/>
      <c r="M61" s="93"/>
      <c r="N61" s="93"/>
      <c r="O61" s="92">
        <f>SUM(C61:N61)</f>
        <v>436.38</v>
      </c>
    </row>
    <row r="62" spans="1:15" hidden="1" outlineLevel="2">
      <c r="A62" s="15" t="s">
        <v>51</v>
      </c>
      <c r="B62" s="14" t="s">
        <v>43</v>
      </c>
      <c r="C62" s="102">
        <v>138.33000000000001</v>
      </c>
      <c r="D62" s="103">
        <v>140.38</v>
      </c>
      <c r="E62" s="103">
        <v>138.17000000000002</v>
      </c>
      <c r="F62" s="104"/>
      <c r="G62" s="108"/>
      <c r="H62" s="104"/>
      <c r="I62" s="104"/>
      <c r="J62" s="110"/>
      <c r="K62" s="106"/>
      <c r="L62" s="93"/>
      <c r="M62" s="93"/>
      <c r="N62" s="93"/>
      <c r="O62" s="117">
        <f>SUM(C62:N62)</f>
        <v>416.88000000000005</v>
      </c>
    </row>
    <row r="63" spans="1:15" hidden="1" outlineLevel="2">
      <c r="B63" s="14" t="s">
        <v>44</v>
      </c>
      <c r="C63" s="108">
        <f t="shared" ref="C63:N63" si="14">C62-C61</f>
        <v>-7.1299999999999955</v>
      </c>
      <c r="D63" s="108">
        <f t="shared" si="14"/>
        <v>-5.0800000000000125</v>
      </c>
      <c r="E63" s="108">
        <f t="shared" si="14"/>
        <v>-7.289999999999992</v>
      </c>
      <c r="F63" s="108">
        <f t="shared" si="14"/>
        <v>0</v>
      </c>
      <c r="G63" s="108">
        <f t="shared" si="14"/>
        <v>0</v>
      </c>
      <c r="H63" s="108">
        <f t="shared" si="14"/>
        <v>0</v>
      </c>
      <c r="I63" s="108">
        <f t="shared" si="14"/>
        <v>0</v>
      </c>
      <c r="J63" s="108">
        <f t="shared" si="14"/>
        <v>0</v>
      </c>
      <c r="K63" s="108">
        <f t="shared" si="14"/>
        <v>0</v>
      </c>
      <c r="L63" s="108">
        <f t="shared" si="14"/>
        <v>0</v>
      </c>
      <c r="M63" s="108">
        <f t="shared" si="14"/>
        <v>0</v>
      </c>
      <c r="N63" s="108">
        <f t="shared" si="14"/>
        <v>0</v>
      </c>
      <c r="O63" s="117">
        <f>SUM(C63:N63)</f>
        <v>-19.5</v>
      </c>
    </row>
    <row r="64" spans="1:15" hidden="1" outlineLevel="2">
      <c r="A64" s="77"/>
      <c r="B64" s="14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17"/>
    </row>
    <row r="65" spans="1:15" hidden="1" outlineLevel="2">
      <c r="A65" s="15" t="s">
        <v>53</v>
      </c>
      <c r="B65" s="14" t="s">
        <v>42</v>
      </c>
      <c r="C65" s="102">
        <v>6874.01</v>
      </c>
      <c r="D65" s="103">
        <v>6874.01</v>
      </c>
      <c r="E65" s="103">
        <v>6874.01</v>
      </c>
      <c r="F65" s="108"/>
      <c r="G65" s="108"/>
      <c r="H65" s="108"/>
      <c r="I65" s="108"/>
      <c r="J65" s="108"/>
      <c r="K65" s="93"/>
      <c r="L65" s="93"/>
      <c r="M65" s="93"/>
      <c r="N65" s="93"/>
      <c r="O65" s="118">
        <f>SUM(C65:N65)</f>
        <v>20622.03</v>
      </c>
    </row>
    <row r="66" spans="1:15" hidden="1" outlineLevel="2">
      <c r="A66" s="15" t="s">
        <v>54</v>
      </c>
      <c r="B66" s="14" t="s">
        <v>43</v>
      </c>
      <c r="C66" s="102">
        <v>6351.15</v>
      </c>
      <c r="D66" s="103">
        <v>6633.98</v>
      </c>
      <c r="E66" s="103">
        <v>6621.53</v>
      </c>
      <c r="F66" s="108"/>
      <c r="G66" s="108"/>
      <c r="H66" s="108"/>
      <c r="I66" s="108"/>
      <c r="J66" s="108"/>
      <c r="K66" s="106"/>
      <c r="L66" s="93"/>
      <c r="M66" s="93"/>
      <c r="N66" s="108"/>
      <c r="O66" s="118">
        <f>SUM(C66:N66)</f>
        <v>19606.66</v>
      </c>
    </row>
    <row r="67" spans="1:15" hidden="1" outlineLevel="2">
      <c r="B67" s="14" t="s">
        <v>44</v>
      </c>
      <c r="C67" s="108">
        <f>C66-C65</f>
        <v>-522.86000000000058</v>
      </c>
      <c r="D67" s="108">
        <f t="shared" ref="D67:O67" si="15">D66-D65</f>
        <v>-240.03000000000065</v>
      </c>
      <c r="E67" s="108">
        <f t="shared" si="15"/>
        <v>-252.48000000000047</v>
      </c>
      <c r="F67" s="108">
        <f t="shared" si="15"/>
        <v>0</v>
      </c>
      <c r="G67" s="108">
        <f t="shared" si="15"/>
        <v>0</v>
      </c>
      <c r="H67" s="108">
        <f t="shared" si="15"/>
        <v>0</v>
      </c>
      <c r="I67" s="108">
        <f t="shared" si="15"/>
        <v>0</v>
      </c>
      <c r="J67" s="108">
        <f t="shared" si="15"/>
        <v>0</v>
      </c>
      <c r="K67" s="108">
        <f t="shared" si="15"/>
        <v>0</v>
      </c>
      <c r="L67" s="108">
        <f t="shared" si="15"/>
        <v>0</v>
      </c>
      <c r="M67" s="108">
        <f t="shared" si="15"/>
        <v>0</v>
      </c>
      <c r="N67" s="108">
        <f t="shared" si="15"/>
        <v>0</v>
      </c>
      <c r="O67" s="119">
        <f t="shared" si="15"/>
        <v>-1015.369999999999</v>
      </c>
    </row>
    <row r="68" spans="1:15" hidden="1" outlineLevel="2">
      <c r="A68" s="15"/>
      <c r="B68" s="14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0"/>
    </row>
    <row r="69" spans="1:15" hidden="1" outlineLevel="2">
      <c r="A69" s="77" t="s">
        <v>55</v>
      </c>
      <c r="B69" s="14" t="s">
        <v>42</v>
      </c>
      <c r="C69" s="102">
        <v>9959.52</v>
      </c>
      <c r="D69" s="103">
        <v>9959.52</v>
      </c>
      <c r="E69" s="103">
        <v>9959.52</v>
      </c>
      <c r="F69" s="108"/>
      <c r="G69" s="108"/>
      <c r="H69" s="108"/>
      <c r="I69" s="108"/>
      <c r="J69" s="108"/>
      <c r="K69" s="93"/>
      <c r="L69" s="93"/>
      <c r="M69" s="93"/>
      <c r="N69" s="93"/>
      <c r="O69" s="121">
        <f>SUM(C69:N69)</f>
        <v>29878.560000000001</v>
      </c>
    </row>
    <row r="70" spans="1:15" hidden="1" outlineLevel="2">
      <c r="B70" s="14" t="s">
        <v>43</v>
      </c>
      <c r="C70" s="102">
        <v>9201.9600000000009</v>
      </c>
      <c r="D70" s="103">
        <v>9611.77</v>
      </c>
      <c r="E70" s="103">
        <v>9493.69</v>
      </c>
      <c r="F70" s="108"/>
      <c r="G70" s="108"/>
      <c r="H70" s="108"/>
      <c r="I70" s="108"/>
      <c r="J70" s="108"/>
      <c r="K70" s="106"/>
      <c r="L70" s="93"/>
      <c r="M70" s="93"/>
      <c r="N70" s="93"/>
      <c r="O70" s="122">
        <f>SUM(C70:N70)</f>
        <v>28307.420000000006</v>
      </c>
    </row>
    <row r="71" spans="1:15" hidden="1" outlineLevel="2">
      <c r="A71" s="77"/>
      <c r="B71" s="14" t="s">
        <v>44</v>
      </c>
      <c r="C71" s="108">
        <f t="shared" ref="C71:N71" si="16">C70-C69</f>
        <v>-757.55999999999949</v>
      </c>
      <c r="D71" s="108">
        <f t="shared" si="16"/>
        <v>-347.75</v>
      </c>
      <c r="E71" s="108">
        <f t="shared" si="16"/>
        <v>-465.82999999999993</v>
      </c>
      <c r="F71" s="108">
        <f t="shared" si="16"/>
        <v>0</v>
      </c>
      <c r="G71" s="108">
        <f t="shared" si="16"/>
        <v>0</v>
      </c>
      <c r="H71" s="108">
        <f t="shared" si="16"/>
        <v>0</v>
      </c>
      <c r="I71" s="108">
        <f t="shared" si="16"/>
        <v>0</v>
      </c>
      <c r="J71" s="108">
        <f t="shared" si="16"/>
        <v>0</v>
      </c>
      <c r="K71" s="108">
        <f t="shared" si="16"/>
        <v>0</v>
      </c>
      <c r="L71" s="108">
        <f t="shared" si="16"/>
        <v>0</v>
      </c>
      <c r="M71" s="108">
        <f t="shared" si="16"/>
        <v>0</v>
      </c>
      <c r="N71" s="108">
        <f t="shared" si="16"/>
        <v>0</v>
      </c>
      <c r="O71" s="123">
        <f>SUM(C71:N71)</f>
        <v>-1571.1399999999994</v>
      </c>
    </row>
    <row r="72" spans="1:15" hidden="1" outlineLevel="2">
      <c r="A72" s="77"/>
      <c r="B72" s="14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3"/>
    </row>
    <row r="73" spans="1:15" hidden="1" outlineLevel="2">
      <c r="A73" s="170" t="s">
        <v>80</v>
      </c>
      <c r="B73" s="14" t="s">
        <v>42</v>
      </c>
      <c r="C73" s="102">
        <v>16359.69</v>
      </c>
      <c r="D73" s="103">
        <v>16359.69</v>
      </c>
      <c r="E73" s="103">
        <v>16359.69</v>
      </c>
      <c r="F73" s="108"/>
      <c r="G73" s="108"/>
      <c r="H73" s="108"/>
      <c r="I73" s="108"/>
      <c r="J73" s="108"/>
      <c r="K73" s="93"/>
      <c r="L73" s="93"/>
      <c r="M73" s="93"/>
      <c r="N73" s="93"/>
      <c r="O73" s="123">
        <f>SUM(C73:N73)</f>
        <v>49079.07</v>
      </c>
    </row>
    <row r="74" spans="1:15" hidden="1" outlineLevel="2">
      <c r="A74" s="170"/>
      <c r="B74" s="14" t="s">
        <v>43</v>
      </c>
      <c r="C74" s="102">
        <v>15115.3</v>
      </c>
      <c r="D74" s="103">
        <v>15788.47</v>
      </c>
      <c r="E74" s="103">
        <v>15758.77</v>
      </c>
      <c r="F74" s="108"/>
      <c r="G74" s="108"/>
      <c r="H74" s="108"/>
      <c r="I74" s="108"/>
      <c r="J74" s="108"/>
      <c r="K74" s="106"/>
      <c r="L74" s="93"/>
      <c r="M74" s="93"/>
      <c r="N74" s="93"/>
      <c r="O74" s="123">
        <f>SUM(C74:N74)</f>
        <v>46662.539999999994</v>
      </c>
    </row>
    <row r="75" spans="1:15" hidden="1" outlineLevel="2">
      <c r="A75" s="170"/>
      <c r="B75" s="14" t="s">
        <v>44</v>
      </c>
      <c r="C75" s="108">
        <f>C74-C73</f>
        <v>-1244.3900000000012</v>
      </c>
      <c r="D75" s="108">
        <f t="shared" ref="D75:O75" si="17">D74-D73</f>
        <v>-571.22000000000116</v>
      </c>
      <c r="E75" s="108">
        <f t="shared" si="17"/>
        <v>-600.92000000000007</v>
      </c>
      <c r="F75" s="108">
        <f t="shared" si="17"/>
        <v>0</v>
      </c>
      <c r="G75" s="108">
        <f t="shared" si="17"/>
        <v>0</v>
      </c>
      <c r="H75" s="108">
        <f t="shared" si="17"/>
        <v>0</v>
      </c>
      <c r="I75" s="108">
        <f t="shared" si="17"/>
        <v>0</v>
      </c>
      <c r="J75" s="108">
        <f t="shared" si="17"/>
        <v>0</v>
      </c>
      <c r="K75" s="108">
        <f t="shared" si="17"/>
        <v>0</v>
      </c>
      <c r="L75" s="108">
        <f t="shared" si="17"/>
        <v>0</v>
      </c>
      <c r="M75" s="108">
        <f t="shared" si="17"/>
        <v>0</v>
      </c>
      <c r="N75" s="108">
        <f t="shared" si="17"/>
        <v>0</v>
      </c>
      <c r="O75" s="117">
        <f t="shared" si="17"/>
        <v>-2416.5300000000061</v>
      </c>
    </row>
    <row r="76" spans="1:15" hidden="1" outlineLevel="2">
      <c r="A76" s="77"/>
      <c r="B76" s="14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3"/>
    </row>
    <row r="77" spans="1:15" hidden="1" outlineLevel="2">
      <c r="A77" s="15"/>
      <c r="B77" s="70" t="s">
        <v>42</v>
      </c>
      <c r="C77" s="124">
        <f>C73+C69+C65+C61+C57+C53+C49+C45+C41+C37+C29+C25+C21+C33</f>
        <v>249096</v>
      </c>
      <c r="D77" s="124">
        <f t="shared" ref="D77:O78" si="18">D73+D69+D65+D61+D57+D53+D49+D45+D41+D37+D29+D25+D21+D33</f>
        <v>289001.45</v>
      </c>
      <c r="E77" s="124">
        <f t="shared" si="18"/>
        <v>269744.82999999996</v>
      </c>
      <c r="F77" s="124">
        <f t="shared" si="18"/>
        <v>0</v>
      </c>
      <c r="G77" s="124">
        <f t="shared" si="18"/>
        <v>0</v>
      </c>
      <c r="H77" s="124">
        <f t="shared" si="18"/>
        <v>0</v>
      </c>
      <c r="I77" s="124">
        <f t="shared" si="18"/>
        <v>0</v>
      </c>
      <c r="J77" s="124">
        <f t="shared" si="18"/>
        <v>0</v>
      </c>
      <c r="K77" s="124">
        <f t="shared" si="18"/>
        <v>0</v>
      </c>
      <c r="L77" s="124">
        <f t="shared" si="18"/>
        <v>0</v>
      </c>
      <c r="M77" s="124">
        <f t="shared" si="18"/>
        <v>0</v>
      </c>
      <c r="N77" s="124">
        <f t="shared" si="18"/>
        <v>0</v>
      </c>
      <c r="O77" s="124">
        <f t="shared" si="18"/>
        <v>807842.28000000014</v>
      </c>
    </row>
    <row r="78" spans="1:15" hidden="1" outlineLevel="2">
      <c r="A78" s="17" t="s">
        <v>28</v>
      </c>
      <c r="B78" s="30" t="s">
        <v>43</v>
      </c>
      <c r="C78" s="125">
        <f>C74+C70+C66+C62+C58+C54+C50+C46+C42+C38+C30+C26+C22+C34</f>
        <v>232824.13</v>
      </c>
      <c r="D78" s="125">
        <f t="shared" si="18"/>
        <v>242190.87</v>
      </c>
      <c r="E78" s="125">
        <f t="shared" si="18"/>
        <v>273374.68</v>
      </c>
      <c r="F78" s="125">
        <f t="shared" si="18"/>
        <v>0</v>
      </c>
      <c r="G78" s="125">
        <f t="shared" si="18"/>
        <v>0</v>
      </c>
      <c r="H78" s="125">
        <f t="shared" si="18"/>
        <v>0</v>
      </c>
      <c r="I78" s="125">
        <f t="shared" si="18"/>
        <v>0</v>
      </c>
      <c r="J78" s="125">
        <f t="shared" si="18"/>
        <v>0</v>
      </c>
      <c r="K78" s="125">
        <f t="shared" si="18"/>
        <v>0</v>
      </c>
      <c r="L78" s="125">
        <f t="shared" si="18"/>
        <v>0</v>
      </c>
      <c r="M78" s="125">
        <f t="shared" si="18"/>
        <v>0</v>
      </c>
      <c r="N78" s="125">
        <f t="shared" si="18"/>
        <v>0</v>
      </c>
      <c r="O78" s="125">
        <f t="shared" si="18"/>
        <v>748389.68</v>
      </c>
    </row>
    <row r="79" spans="1:15" hidden="1" outlineLevel="2">
      <c r="A79" s="15"/>
      <c r="B79" s="30" t="s">
        <v>44</v>
      </c>
      <c r="C79" s="125">
        <f>C78-C77</f>
        <v>-16271.869999999995</v>
      </c>
      <c r="D79" s="125">
        <f t="shared" ref="D79:O79" si="19">D78-D77</f>
        <v>-46810.580000000016</v>
      </c>
      <c r="E79" s="125">
        <f t="shared" si="19"/>
        <v>3629.8500000000349</v>
      </c>
      <c r="F79" s="125">
        <f t="shared" si="19"/>
        <v>0</v>
      </c>
      <c r="G79" s="125">
        <f t="shared" si="19"/>
        <v>0</v>
      </c>
      <c r="H79" s="125">
        <f t="shared" si="19"/>
        <v>0</v>
      </c>
      <c r="I79" s="125">
        <f t="shared" si="19"/>
        <v>0</v>
      </c>
      <c r="J79" s="125">
        <f t="shared" si="19"/>
        <v>0</v>
      </c>
      <c r="K79" s="125">
        <f t="shared" si="19"/>
        <v>0</v>
      </c>
      <c r="L79" s="125">
        <f t="shared" si="19"/>
        <v>0</v>
      </c>
      <c r="M79" s="125">
        <f t="shared" si="19"/>
        <v>0</v>
      </c>
      <c r="N79" s="125">
        <f t="shared" si="19"/>
        <v>0</v>
      </c>
      <c r="O79" s="125">
        <f t="shared" si="19"/>
        <v>-59452.600000000093</v>
      </c>
    </row>
    <row r="80" spans="1:15" collapsed="1">
      <c r="A80" s="15"/>
      <c r="B80" s="13"/>
      <c r="C80" s="13"/>
      <c r="D80" s="29"/>
      <c r="E80" s="39"/>
      <c r="F80" s="12"/>
      <c r="G80" s="12"/>
      <c r="H80" s="12"/>
      <c r="I80" s="29"/>
      <c r="J80" s="29"/>
      <c r="K80" s="29"/>
      <c r="L80" s="29"/>
      <c r="M80" s="29"/>
      <c r="N80" s="12"/>
      <c r="O80" s="28"/>
    </row>
    <row r="81" spans="1:15">
      <c r="A81" s="66"/>
      <c r="B81" s="23" t="s">
        <v>56</v>
      </c>
      <c r="C81" s="23"/>
      <c r="D81" s="23"/>
      <c r="E81" s="23"/>
      <c r="F81" s="23"/>
      <c r="G81" s="23"/>
      <c r="H81" s="126"/>
      <c r="I81" s="24" t="s">
        <v>57</v>
      </c>
      <c r="J81" s="24"/>
      <c r="K81" s="24"/>
      <c r="L81" s="24"/>
      <c r="M81" s="8"/>
      <c r="N81" s="127"/>
      <c r="O81" s="128"/>
    </row>
    <row r="82" spans="1:15">
      <c r="A82" s="67"/>
      <c r="B82" s="19" t="s">
        <v>58</v>
      </c>
      <c r="C82" s="129" t="s">
        <v>59</v>
      </c>
      <c r="D82" s="130"/>
      <c r="E82" s="131"/>
      <c r="F82" s="20" t="s">
        <v>60</v>
      </c>
      <c r="G82" s="20" t="s">
        <v>61</v>
      </c>
      <c r="H82" s="132"/>
      <c r="I82" s="20" t="s">
        <v>58</v>
      </c>
      <c r="J82" s="133" t="s">
        <v>59</v>
      </c>
      <c r="K82" s="133"/>
      <c r="L82" s="20" t="s">
        <v>61</v>
      </c>
      <c r="M82" s="8"/>
      <c r="N82" s="42"/>
      <c r="O82" s="52"/>
    </row>
    <row r="83" spans="1:15" hidden="1" outlineLevel="2">
      <c r="A83" s="67"/>
      <c r="B83" s="43" t="s">
        <v>62</v>
      </c>
      <c r="C83" s="186" t="s">
        <v>45</v>
      </c>
      <c r="D83" s="187"/>
      <c r="E83" s="188"/>
      <c r="F83" s="20"/>
      <c r="G83" s="108">
        <v>69957</v>
      </c>
      <c r="H83" s="7"/>
      <c r="I83" s="43" t="s">
        <v>62</v>
      </c>
      <c r="J83" s="134" t="s">
        <v>63</v>
      </c>
      <c r="K83" s="133"/>
      <c r="L83" s="26">
        <v>215167.74</v>
      </c>
      <c r="M83" s="8"/>
      <c r="N83" s="42"/>
      <c r="O83" s="53"/>
    </row>
    <row r="84" spans="1:15" hidden="1" outlineLevel="2">
      <c r="A84" s="67"/>
      <c r="B84" s="43" t="s">
        <v>64</v>
      </c>
      <c r="C84" s="189" t="s">
        <v>45</v>
      </c>
      <c r="D84" s="184"/>
      <c r="E84" s="190"/>
      <c r="F84" s="20"/>
      <c r="G84" s="108">
        <v>144906.76999999999</v>
      </c>
      <c r="H84" s="7"/>
      <c r="I84" s="43" t="s">
        <v>64</v>
      </c>
      <c r="J84" s="134" t="s">
        <v>63</v>
      </c>
      <c r="K84" s="19"/>
      <c r="L84" s="26">
        <v>217388.89</v>
      </c>
      <c r="M84" s="8"/>
      <c r="N84" s="42"/>
      <c r="O84" s="53"/>
    </row>
    <row r="85" spans="1:15" hidden="1" outlineLevel="2">
      <c r="A85" s="67"/>
      <c r="B85" s="43" t="s">
        <v>65</v>
      </c>
      <c r="C85" s="189" t="s">
        <v>45</v>
      </c>
      <c r="D85" s="184"/>
      <c r="E85" s="190"/>
      <c r="F85" s="20"/>
      <c r="G85" s="108">
        <v>63294.26</v>
      </c>
      <c r="H85" s="7"/>
      <c r="I85" s="43" t="s">
        <v>65</v>
      </c>
      <c r="J85" s="134" t="s">
        <v>63</v>
      </c>
      <c r="K85" s="19"/>
      <c r="L85" s="26"/>
      <c r="M85" s="8"/>
      <c r="N85" s="42"/>
      <c r="O85" s="53"/>
    </row>
    <row r="86" spans="1:15" hidden="1" outlineLevel="2">
      <c r="A86" s="67"/>
      <c r="B86" s="43" t="s">
        <v>66</v>
      </c>
      <c r="C86" s="189" t="s">
        <v>45</v>
      </c>
      <c r="D86" s="184"/>
      <c r="E86" s="190"/>
      <c r="F86" s="20"/>
      <c r="G86" s="108">
        <v>271949.78000000003</v>
      </c>
      <c r="H86" s="7"/>
      <c r="I86" s="43" t="s">
        <v>66</v>
      </c>
      <c r="J86" s="134" t="s">
        <v>63</v>
      </c>
      <c r="K86" s="19"/>
      <c r="L86" s="26">
        <v>236961.42</v>
      </c>
      <c r="M86" s="8"/>
      <c r="N86" s="13"/>
      <c r="O86" s="12"/>
    </row>
    <row r="87" spans="1:15" hidden="1" outlineLevel="2">
      <c r="A87" s="67"/>
      <c r="B87" s="43" t="s">
        <v>67</v>
      </c>
      <c r="C87" s="189" t="s">
        <v>45</v>
      </c>
      <c r="D87" s="184"/>
      <c r="E87" s="190"/>
      <c r="F87" s="20"/>
      <c r="G87" s="108">
        <v>176325.7</v>
      </c>
      <c r="H87" s="7"/>
      <c r="I87" s="43" t="s">
        <v>67</v>
      </c>
      <c r="J87" s="134" t="s">
        <v>63</v>
      </c>
      <c r="K87" s="19"/>
      <c r="L87" s="26">
        <v>314502.65999999997</v>
      </c>
      <c r="M87" s="8"/>
      <c r="N87" s="13"/>
      <c r="O87" s="12"/>
    </row>
    <row r="88" spans="1:15" hidden="1" outlineLevel="2">
      <c r="A88" s="67"/>
      <c r="B88" s="43" t="s">
        <v>68</v>
      </c>
      <c r="C88" s="189" t="s">
        <v>45</v>
      </c>
      <c r="D88" s="184"/>
      <c r="E88" s="190"/>
      <c r="F88" s="20"/>
      <c r="G88" s="108">
        <v>165414.26</v>
      </c>
      <c r="H88" s="7"/>
      <c r="I88" s="43" t="s">
        <v>68</v>
      </c>
      <c r="J88" s="134" t="s">
        <v>63</v>
      </c>
      <c r="K88" s="19"/>
      <c r="L88" s="26">
        <v>397965.99</v>
      </c>
      <c r="M88" s="8"/>
      <c r="N88" s="8"/>
      <c r="O88" s="7"/>
    </row>
    <row r="89" spans="1:15" hidden="1" outlineLevel="2">
      <c r="A89" s="67"/>
      <c r="B89" s="43" t="s">
        <v>69</v>
      </c>
      <c r="C89" s="189" t="s">
        <v>45</v>
      </c>
      <c r="D89" s="184"/>
      <c r="E89" s="190"/>
      <c r="F89" s="20"/>
      <c r="G89" s="108">
        <v>139035.15</v>
      </c>
      <c r="H89" s="7"/>
      <c r="I89" s="43" t="s">
        <v>69</v>
      </c>
      <c r="J89" s="134" t="s">
        <v>63</v>
      </c>
      <c r="K89" s="19"/>
      <c r="L89" s="26">
        <v>429975.73</v>
      </c>
      <c r="M89" s="8"/>
      <c r="N89" s="8"/>
      <c r="O89" s="7"/>
    </row>
    <row r="90" spans="1:15" hidden="1" outlineLevel="2">
      <c r="A90" s="67"/>
      <c r="B90" s="43" t="s">
        <v>70</v>
      </c>
      <c r="C90" s="189" t="s">
        <v>45</v>
      </c>
      <c r="D90" s="184"/>
      <c r="E90" s="190"/>
      <c r="F90" s="19"/>
      <c r="G90" s="113">
        <v>19759.87</v>
      </c>
      <c r="H90" s="7"/>
      <c r="I90" s="43" t="s">
        <v>70</v>
      </c>
      <c r="J90" s="134" t="s">
        <v>63</v>
      </c>
      <c r="K90" s="19"/>
      <c r="L90" s="26">
        <v>469689.07</v>
      </c>
      <c r="M90" s="8"/>
      <c r="N90" s="8"/>
      <c r="O90" s="7"/>
    </row>
    <row r="91" spans="1:15" hidden="1" outlineLevel="2">
      <c r="A91" s="67"/>
      <c r="B91" s="6" t="s">
        <v>71</v>
      </c>
      <c r="C91" s="135"/>
      <c r="D91" s="135"/>
      <c r="E91" s="135"/>
      <c r="F91" s="135"/>
      <c r="G91" s="136">
        <f>SUM(G83:G90)</f>
        <v>1050642.79</v>
      </c>
      <c r="H91" s="7"/>
      <c r="I91" s="6" t="s">
        <v>71</v>
      </c>
      <c r="J91" s="86"/>
      <c r="K91" s="86"/>
      <c r="L91" s="27">
        <f>SUM(L83:L90)</f>
        <v>2281651.5</v>
      </c>
      <c r="M91" s="8"/>
      <c r="N91" s="8"/>
      <c r="O91" s="7"/>
    </row>
    <row r="92" spans="1:15" collapsed="1">
      <c r="A92" s="67"/>
      <c r="B92" s="6" t="s">
        <v>27</v>
      </c>
      <c r="C92" s="137"/>
      <c r="D92" s="138"/>
      <c r="E92" s="139"/>
      <c r="F92" s="135"/>
      <c r="G92" s="136"/>
      <c r="H92" s="7"/>
      <c r="I92" s="6" t="s">
        <v>27</v>
      </c>
      <c r="J92" s="86"/>
      <c r="K92" s="86"/>
      <c r="L92" s="27"/>
      <c r="M92" s="8"/>
      <c r="N92" s="8"/>
      <c r="O92" s="7"/>
    </row>
    <row r="93" spans="1:15">
      <c r="A93" s="67"/>
      <c r="B93" s="5" t="s">
        <v>29</v>
      </c>
      <c r="C93" s="191" t="s">
        <v>72</v>
      </c>
      <c r="D93" s="192"/>
      <c r="E93" s="193"/>
      <c r="F93" s="82"/>
      <c r="G93" s="82">
        <v>22747.07</v>
      </c>
      <c r="H93" s="7"/>
      <c r="I93" s="5" t="s">
        <v>29</v>
      </c>
      <c r="J93" s="134" t="s">
        <v>63</v>
      </c>
      <c r="K93" s="140"/>
      <c r="L93" s="2">
        <v>42450.200000000004</v>
      </c>
      <c r="M93" s="8"/>
      <c r="N93" s="8"/>
      <c r="O93" s="7"/>
    </row>
    <row r="94" spans="1:15">
      <c r="A94" s="67"/>
      <c r="B94" s="5" t="s">
        <v>30</v>
      </c>
      <c r="C94" s="194"/>
      <c r="D94" s="195"/>
      <c r="E94" s="196"/>
      <c r="F94" s="141"/>
      <c r="G94" s="141"/>
      <c r="H94" s="7"/>
      <c r="I94" s="5" t="s">
        <v>30</v>
      </c>
      <c r="J94" s="134" t="s">
        <v>63</v>
      </c>
      <c r="K94" s="142"/>
      <c r="L94" s="2">
        <v>42450.200000000004</v>
      </c>
      <c r="M94" s="8"/>
      <c r="N94" s="8"/>
      <c r="O94" s="7"/>
    </row>
    <row r="95" spans="1:15">
      <c r="A95" s="67"/>
      <c r="B95" s="5" t="s">
        <v>31</v>
      </c>
      <c r="C95" s="177"/>
      <c r="D95" s="178"/>
      <c r="E95" s="179"/>
      <c r="F95" s="135"/>
      <c r="G95" s="135"/>
      <c r="H95" s="7"/>
      <c r="I95" s="5" t="s">
        <v>31</v>
      </c>
      <c r="J95" s="134" t="s">
        <v>63</v>
      </c>
      <c r="K95" s="142"/>
      <c r="L95" s="3">
        <v>42450.200000000004</v>
      </c>
      <c r="M95" s="8"/>
      <c r="N95" s="8"/>
      <c r="O95" s="7"/>
    </row>
    <row r="96" spans="1:15">
      <c r="A96" s="67"/>
      <c r="B96" s="5" t="s">
        <v>32</v>
      </c>
      <c r="C96" s="177"/>
      <c r="D96" s="178"/>
      <c r="E96" s="179"/>
      <c r="F96" s="135"/>
      <c r="G96" s="135"/>
      <c r="H96" s="7"/>
      <c r="I96" s="5" t="s">
        <v>32</v>
      </c>
      <c r="J96" s="134" t="s">
        <v>63</v>
      </c>
      <c r="K96" s="142"/>
      <c r="L96" s="55"/>
      <c r="M96" s="8"/>
      <c r="N96" s="8"/>
      <c r="O96" s="7"/>
    </row>
    <row r="97" spans="1:15">
      <c r="A97" s="67"/>
      <c r="B97" s="5" t="s">
        <v>33</v>
      </c>
      <c r="C97" s="177"/>
      <c r="D97" s="178"/>
      <c r="E97" s="179"/>
      <c r="F97" s="135"/>
      <c r="G97" s="135"/>
      <c r="H97" s="7"/>
      <c r="I97" s="5" t="s">
        <v>33</v>
      </c>
      <c r="J97" s="134" t="s">
        <v>63</v>
      </c>
      <c r="K97" s="142"/>
      <c r="L97" s="55"/>
      <c r="M97" s="8"/>
      <c r="N97" s="8"/>
      <c r="O97" s="7"/>
    </row>
    <row r="98" spans="1:15">
      <c r="A98" s="67"/>
      <c r="B98" s="5" t="s">
        <v>34</v>
      </c>
      <c r="C98" s="177"/>
      <c r="D98" s="178"/>
      <c r="E98" s="179"/>
      <c r="F98" s="135"/>
      <c r="G98" s="135"/>
      <c r="H98" s="7"/>
      <c r="I98" s="5" t="s">
        <v>34</v>
      </c>
      <c r="J98" s="134" t="s">
        <v>63</v>
      </c>
      <c r="K98" s="142"/>
      <c r="L98" s="55"/>
      <c r="M98" s="8"/>
      <c r="N98" s="8"/>
      <c r="O98" s="7"/>
    </row>
    <row r="99" spans="1:15">
      <c r="A99" s="67"/>
      <c r="B99" s="5" t="s">
        <v>35</v>
      </c>
      <c r="C99" s="177"/>
      <c r="D99" s="178"/>
      <c r="E99" s="179"/>
      <c r="F99" s="135"/>
      <c r="G99" s="135"/>
      <c r="H99" s="7"/>
      <c r="I99" s="5" t="s">
        <v>35</v>
      </c>
      <c r="J99" s="134" t="s">
        <v>63</v>
      </c>
      <c r="K99" s="142"/>
      <c r="L99" s="55"/>
      <c r="M99" s="8"/>
      <c r="N99" s="8"/>
      <c r="O99" s="7"/>
    </row>
    <row r="100" spans="1:15">
      <c r="A100" s="67"/>
      <c r="B100" s="5" t="s">
        <v>36</v>
      </c>
      <c r="C100" s="177"/>
      <c r="D100" s="178"/>
      <c r="E100" s="179"/>
      <c r="F100" s="135"/>
      <c r="G100" s="135"/>
      <c r="H100" s="7"/>
      <c r="I100" s="5" t="s">
        <v>36</v>
      </c>
      <c r="J100" s="134" t="s">
        <v>63</v>
      </c>
      <c r="K100" s="142"/>
      <c r="L100" s="55"/>
      <c r="M100" s="8"/>
      <c r="N100" s="8"/>
      <c r="O100" s="7"/>
    </row>
    <row r="101" spans="1:15">
      <c r="A101" s="67"/>
      <c r="B101" s="5" t="s">
        <v>37</v>
      </c>
      <c r="C101" s="177"/>
      <c r="D101" s="178"/>
      <c r="E101" s="179"/>
      <c r="F101" s="135"/>
      <c r="G101" s="135"/>
      <c r="H101" s="7"/>
      <c r="I101" s="5" t="s">
        <v>37</v>
      </c>
      <c r="J101" s="134" t="s">
        <v>63</v>
      </c>
      <c r="K101" s="142"/>
      <c r="L101" s="55"/>
      <c r="M101" s="8"/>
      <c r="N101" s="8"/>
      <c r="O101" s="7"/>
    </row>
    <row r="102" spans="1:15">
      <c r="A102" s="67"/>
      <c r="B102" s="5" t="s">
        <v>38</v>
      </c>
      <c r="C102" s="177"/>
      <c r="D102" s="178"/>
      <c r="E102" s="179"/>
      <c r="F102" s="135"/>
      <c r="G102" s="135"/>
      <c r="H102" s="7"/>
      <c r="I102" s="5" t="s">
        <v>38</v>
      </c>
      <c r="J102" s="134" t="s">
        <v>63</v>
      </c>
      <c r="K102" s="142"/>
      <c r="L102" s="55"/>
      <c r="M102" s="8"/>
      <c r="N102" s="8"/>
      <c r="O102" s="7"/>
    </row>
    <row r="103" spans="1:15">
      <c r="A103" s="67"/>
      <c r="B103" s="5" t="s">
        <v>39</v>
      </c>
      <c r="C103" s="177"/>
      <c r="D103" s="178"/>
      <c r="E103" s="179"/>
      <c r="F103" s="135"/>
      <c r="G103" s="135"/>
      <c r="H103" s="7"/>
      <c r="I103" s="5" t="s">
        <v>39</v>
      </c>
      <c r="J103" s="134" t="s">
        <v>63</v>
      </c>
      <c r="K103" s="142"/>
      <c r="L103" s="55"/>
      <c r="M103" s="8"/>
      <c r="N103" s="8"/>
      <c r="O103" s="7"/>
    </row>
    <row r="104" spans="1:15">
      <c r="A104" s="67"/>
      <c r="B104" s="5" t="s">
        <v>40</v>
      </c>
      <c r="C104" s="177"/>
      <c r="D104" s="178"/>
      <c r="E104" s="179"/>
      <c r="F104" s="135"/>
      <c r="G104" s="135"/>
      <c r="H104" s="7"/>
      <c r="I104" s="5" t="s">
        <v>40</v>
      </c>
      <c r="J104" s="134" t="s">
        <v>63</v>
      </c>
      <c r="K104" s="142"/>
      <c r="L104" s="55"/>
      <c r="M104" s="8"/>
      <c r="N104" s="8"/>
      <c r="O104" s="7"/>
    </row>
    <row r="105" spans="1:15">
      <c r="A105" s="67"/>
      <c r="B105" s="6" t="s">
        <v>28</v>
      </c>
      <c r="C105" s="177"/>
      <c r="D105" s="178"/>
      <c r="E105" s="179"/>
      <c r="F105" s="135"/>
      <c r="G105" s="136">
        <f>SUM(G93:G104)</f>
        <v>22747.07</v>
      </c>
      <c r="H105" s="7"/>
      <c r="I105" s="6" t="s">
        <v>28</v>
      </c>
      <c r="J105" s="134"/>
      <c r="K105" s="142"/>
      <c r="L105" s="56">
        <f>SUM(L93:L104)</f>
        <v>127350.6</v>
      </c>
      <c r="M105" s="8"/>
      <c r="N105" s="8"/>
      <c r="O105" s="7"/>
    </row>
    <row r="106" spans="1:15" hidden="1" outlineLevel="2">
      <c r="A106" s="67"/>
      <c r="B106" s="45" t="s">
        <v>71</v>
      </c>
      <c r="C106" s="143"/>
      <c r="D106" s="143"/>
      <c r="E106" s="143"/>
      <c r="F106" s="143"/>
      <c r="G106" s="143">
        <f>G105+G91</f>
        <v>1073389.8600000001</v>
      </c>
      <c r="H106" s="7"/>
      <c r="I106" s="45" t="s">
        <v>71</v>
      </c>
      <c r="J106" s="45"/>
      <c r="K106" s="45"/>
      <c r="L106" s="57">
        <f>L105+L91</f>
        <v>2409002.1</v>
      </c>
      <c r="M106" s="8"/>
      <c r="N106" s="8"/>
      <c r="O106" s="7"/>
    </row>
    <row r="107" spans="1:15" collapsed="1">
      <c r="A107" s="68"/>
      <c r="B107" s="59"/>
      <c r="C107" s="144"/>
      <c r="D107" s="144"/>
      <c r="E107" s="144"/>
      <c r="F107" s="144"/>
      <c r="G107" s="144"/>
      <c r="H107" s="81"/>
      <c r="I107" s="59"/>
      <c r="J107" s="59"/>
      <c r="K107" s="59"/>
      <c r="L107" s="60"/>
      <c r="M107" s="145"/>
      <c r="N107" s="145"/>
      <c r="O107" s="81"/>
    </row>
    <row r="108" spans="1:15" hidden="1" outlineLevel="1">
      <c r="A108" s="67"/>
      <c r="B108" s="24" t="s">
        <v>73</v>
      </c>
      <c r="C108" s="24"/>
      <c r="D108" s="24"/>
      <c r="E108" s="24"/>
      <c r="F108" s="24"/>
      <c r="G108" s="24"/>
      <c r="H108" s="7"/>
      <c r="I108" s="7"/>
      <c r="J108" s="8"/>
      <c r="K108" s="8"/>
      <c r="L108" s="8"/>
      <c r="M108" s="8"/>
      <c r="N108" s="8"/>
      <c r="O108" s="7"/>
    </row>
    <row r="109" spans="1:15" hidden="1" outlineLevel="1">
      <c r="A109" s="67"/>
      <c r="B109" s="20" t="s">
        <v>58</v>
      </c>
      <c r="C109" s="133" t="s">
        <v>59</v>
      </c>
      <c r="D109" s="133"/>
      <c r="E109" s="133"/>
      <c r="F109" s="25" t="s">
        <v>60</v>
      </c>
      <c r="G109" s="20" t="s">
        <v>61</v>
      </c>
      <c r="H109" s="7"/>
      <c r="I109" s="7"/>
      <c r="J109" s="8"/>
      <c r="K109" s="8"/>
      <c r="L109" s="8"/>
      <c r="M109" s="8"/>
      <c r="N109" s="8"/>
      <c r="O109" s="7"/>
    </row>
    <row r="110" spans="1:15" hidden="1" outlineLevel="1">
      <c r="A110" s="67"/>
      <c r="B110" s="58" t="s">
        <v>74</v>
      </c>
      <c r="C110" s="183" t="s">
        <v>75</v>
      </c>
      <c r="D110" s="184"/>
      <c r="E110" s="185"/>
      <c r="F110" s="146" t="s">
        <v>76</v>
      </c>
      <c r="G110" s="147">
        <v>152729</v>
      </c>
      <c r="H110" s="7"/>
      <c r="I110" s="7"/>
      <c r="J110" s="8"/>
      <c r="K110" s="8"/>
      <c r="L110" s="8"/>
      <c r="N110" s="8"/>
      <c r="O110" s="7"/>
    </row>
    <row r="111" spans="1:15" ht="15.75" hidden="1" customHeight="1" outlineLevel="1">
      <c r="A111" s="67"/>
      <c r="B111" s="40" t="s">
        <v>77</v>
      </c>
      <c r="C111" s="180" t="s">
        <v>78</v>
      </c>
      <c r="D111" s="181"/>
      <c r="E111" s="182"/>
      <c r="F111" s="148"/>
      <c r="G111" s="149">
        <v>-6273</v>
      </c>
      <c r="H111" s="7"/>
      <c r="I111" s="7"/>
      <c r="J111" s="8"/>
      <c r="K111" s="8"/>
      <c r="L111" s="8"/>
      <c r="N111" s="8"/>
      <c r="O111" s="7"/>
    </row>
    <row r="112" spans="1:15" hidden="1" outlineLevel="1">
      <c r="A112" s="67"/>
      <c r="B112" s="45" t="s">
        <v>71</v>
      </c>
      <c r="C112" s="150"/>
      <c r="D112" s="150"/>
      <c r="E112" s="150"/>
      <c r="F112" s="151"/>
      <c r="G112" s="152">
        <f>SUM(G110:G111)</f>
        <v>146456</v>
      </c>
      <c r="H112" s="7"/>
      <c r="I112" s="7"/>
      <c r="J112" s="8"/>
      <c r="K112" s="8"/>
      <c r="L112" s="8"/>
      <c r="N112" s="8"/>
      <c r="O112" s="7"/>
    </row>
    <row r="113" spans="1:15" hidden="1" outlineLevel="1">
      <c r="A113" s="69"/>
      <c r="B113" s="41"/>
      <c r="C113" s="41"/>
      <c r="D113" s="41"/>
      <c r="E113" s="41"/>
      <c r="G113" s="7"/>
      <c r="H113" s="7"/>
      <c r="I113" s="8"/>
      <c r="J113" s="8"/>
      <c r="K113" s="8"/>
      <c r="M113" s="8"/>
      <c r="N113" s="7"/>
    </row>
    <row r="114" spans="1:15" hidden="1" outlineLevel="1">
      <c r="A114" s="69"/>
      <c r="B114" s="41"/>
      <c r="C114" s="41"/>
      <c r="D114" s="41"/>
      <c r="E114" s="41"/>
      <c r="G114" s="7"/>
      <c r="H114" s="7"/>
      <c r="I114" s="8"/>
      <c r="J114" s="8"/>
      <c r="K114" s="8"/>
      <c r="M114" s="8"/>
      <c r="N114" s="7"/>
    </row>
    <row r="115" spans="1:15" collapsed="1">
      <c r="G115" s="7"/>
      <c r="O115" s="10"/>
    </row>
    <row r="116" spans="1:15">
      <c r="G116" s="7"/>
      <c r="O116" s="10"/>
    </row>
    <row r="117" spans="1:15">
      <c r="G117" s="7"/>
      <c r="O117" s="10"/>
    </row>
    <row r="118" spans="1:15">
      <c r="G118" s="7"/>
      <c r="O118" s="10"/>
    </row>
    <row r="119" spans="1:15">
      <c r="G119" s="7"/>
      <c r="O119" s="10"/>
    </row>
    <row r="120" spans="1:15">
      <c r="G120" s="7"/>
      <c r="O120" s="10"/>
    </row>
    <row r="121" spans="1:15">
      <c r="G121" s="7"/>
      <c r="O121" s="10"/>
    </row>
    <row r="122" spans="1:15">
      <c r="G122" s="7"/>
      <c r="O122" s="10"/>
    </row>
    <row r="123" spans="1:15">
      <c r="G123" s="7"/>
      <c r="O123" s="10"/>
    </row>
    <row r="124" spans="1:15">
      <c r="G124" s="7"/>
      <c r="O124" s="10"/>
    </row>
    <row r="125" spans="1:15">
      <c r="G125" s="7"/>
      <c r="O125" s="10"/>
    </row>
    <row r="126" spans="1:15">
      <c r="O126" s="10"/>
    </row>
    <row r="127" spans="1:15">
      <c r="O127" s="10"/>
    </row>
    <row r="128" spans="1:15">
      <c r="O128" s="10"/>
    </row>
    <row r="129" spans="7:15">
      <c r="O129" s="10"/>
    </row>
    <row r="130" spans="7:15">
      <c r="O130" s="10"/>
    </row>
    <row r="131" spans="7:15">
      <c r="O131" s="10"/>
    </row>
    <row r="132" spans="7:15">
      <c r="O132" s="10"/>
    </row>
    <row r="133" spans="7:15">
      <c r="O133" s="10"/>
    </row>
    <row r="134" spans="7:15">
      <c r="O134" s="10"/>
    </row>
    <row r="135" spans="7:15">
      <c r="O135" s="10"/>
    </row>
    <row r="136" spans="7:15">
      <c r="O136" s="10"/>
    </row>
    <row r="137" spans="7:15">
      <c r="O137" s="10"/>
    </row>
    <row r="138" spans="7:15">
      <c r="O138" s="41"/>
    </row>
    <row r="139" spans="7:15">
      <c r="O139" s="41"/>
    </row>
    <row r="140" spans="7:15">
      <c r="O140" s="41"/>
    </row>
    <row r="141" spans="7:15">
      <c r="O141" s="41"/>
    </row>
    <row r="142" spans="7:15">
      <c r="O142" s="41"/>
    </row>
    <row r="143" spans="7:15">
      <c r="G143" s="7"/>
      <c r="O143" s="41"/>
    </row>
    <row r="144" spans="7:15">
      <c r="G144" s="7"/>
      <c r="O144" s="41"/>
    </row>
    <row r="145" spans="7:7">
      <c r="G145" s="7"/>
    </row>
  </sheetData>
  <mergeCells count="31">
    <mergeCell ref="C111:E111"/>
    <mergeCell ref="C110:E110"/>
    <mergeCell ref="C83:E83"/>
    <mergeCell ref="C84:E84"/>
    <mergeCell ref="C85:E85"/>
    <mergeCell ref="C86:E86"/>
    <mergeCell ref="C87:E87"/>
    <mergeCell ref="C88:E88"/>
    <mergeCell ref="C89:E89"/>
    <mergeCell ref="C90:E90"/>
    <mergeCell ref="C93:E93"/>
    <mergeCell ref="C94:E94"/>
    <mergeCell ref="C95:E95"/>
    <mergeCell ref="C96:E96"/>
    <mergeCell ref="C97:E97"/>
    <mergeCell ref="C98:E98"/>
    <mergeCell ref="C104:E104"/>
    <mergeCell ref="C105:E105"/>
    <mergeCell ref="C99:E99"/>
    <mergeCell ref="C100:E100"/>
    <mergeCell ref="C101:E101"/>
    <mergeCell ref="C102:E102"/>
    <mergeCell ref="C103:E103"/>
    <mergeCell ref="A73:A75"/>
    <mergeCell ref="L6:M6"/>
    <mergeCell ref="A21:A22"/>
    <mergeCell ref="A24:A25"/>
    <mergeCell ref="B1:D1"/>
    <mergeCell ref="E1:I1"/>
    <mergeCell ref="B6:G6"/>
    <mergeCell ref="B19:G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2018-04-11T05:47:14Z</dcterms:created>
  <dcterms:modified xsi:type="dcterms:W3CDTF">2018-04-12T09:03:46Z</dcterms:modified>
</cp:coreProperties>
</file>