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35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6" i="1"/>
  <c r="F106"/>
  <c r="C106"/>
  <c r="G48"/>
  <c r="F48"/>
  <c r="E48"/>
  <c r="C48"/>
  <c r="G47"/>
  <c r="C47"/>
  <c r="G43"/>
  <c r="E43"/>
  <c r="C43"/>
  <c r="F42"/>
  <c r="D42"/>
  <c r="G41"/>
  <c r="E41"/>
  <c r="C41"/>
  <c r="F40"/>
  <c r="D40"/>
  <c r="D14"/>
  <c r="F134"/>
  <c r="F43"/>
  <c r="D43"/>
  <c r="G42"/>
  <c r="E42"/>
  <c r="C42"/>
  <c r="F41"/>
  <c r="D41"/>
  <c r="G40"/>
  <c r="E40"/>
  <c r="C40"/>
  <c r="G38"/>
  <c r="F38"/>
  <c r="E38"/>
  <c r="D38"/>
  <c r="C38"/>
  <c r="G37"/>
  <c r="F37"/>
  <c r="E37"/>
  <c r="D37"/>
  <c r="C37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6"/>
  <c r="F26"/>
  <c r="E26"/>
  <c r="D26"/>
  <c r="C26"/>
  <c r="G25"/>
  <c r="F25"/>
  <c r="E25"/>
  <c r="D25"/>
  <c r="C25"/>
  <c r="E24"/>
  <c r="D24"/>
  <c r="C24"/>
  <c r="G23"/>
  <c r="F23"/>
  <c r="E23"/>
  <c r="D23"/>
  <c r="C23"/>
  <c r="G21"/>
  <c r="F21"/>
  <c r="E21"/>
  <c r="D21"/>
  <c r="C21"/>
  <c r="G20"/>
  <c r="F20"/>
  <c r="E20"/>
  <c r="D20"/>
  <c r="C20"/>
  <c r="G19"/>
  <c r="F19"/>
  <c r="E19"/>
  <c r="D19"/>
  <c r="C19"/>
  <c r="G18"/>
  <c r="F18"/>
  <c r="E18"/>
  <c r="D18"/>
  <c r="C18"/>
  <c r="G16"/>
  <c r="F16"/>
  <c r="E16"/>
  <c r="D16"/>
  <c r="C16"/>
  <c r="G15"/>
  <c r="F15"/>
  <c r="E15"/>
  <c r="D15"/>
  <c r="C15"/>
  <c r="E14"/>
  <c r="C14"/>
  <c r="F13"/>
  <c r="D13"/>
  <c r="C22" l="1"/>
  <c r="F17"/>
  <c r="C27"/>
  <c r="E27"/>
  <c r="G27"/>
  <c r="D27"/>
  <c r="F27"/>
  <c r="D12"/>
  <c r="D17"/>
  <c r="D22"/>
  <c r="E22"/>
  <c r="G24"/>
  <c r="G22" s="1"/>
  <c r="D46"/>
  <c r="C17"/>
  <c r="E17"/>
  <c r="G17"/>
  <c r="C46"/>
  <c r="E46"/>
  <c r="G46"/>
  <c r="G14"/>
  <c r="C134"/>
  <c r="C13"/>
  <c r="C12" s="1"/>
  <c r="E13"/>
  <c r="E12" s="1"/>
  <c r="G13"/>
  <c r="D45"/>
  <c r="F45"/>
  <c r="F14"/>
  <c r="F12" s="1"/>
  <c r="F24"/>
  <c r="F22" s="1"/>
  <c r="C45"/>
  <c r="G45"/>
  <c r="F46"/>
  <c r="E47"/>
  <c r="D48"/>
  <c r="D47"/>
  <c r="F47"/>
  <c r="E45"/>
  <c r="G134"/>
  <c r="G12" l="1"/>
  <c r="G39" l="1"/>
  <c r="G36" s="1"/>
  <c r="G44" s="1"/>
  <c r="G49" s="1"/>
  <c r="E39" l="1"/>
  <c r="E36" s="1"/>
  <c r="E44" s="1"/>
  <c r="E49" s="1"/>
  <c r="D39"/>
  <c r="D36" s="1"/>
  <c r="D44" s="1"/>
  <c r="D49" s="1"/>
  <c r="G50"/>
  <c r="G51" s="1"/>
  <c r="C39"/>
  <c r="C36" s="1"/>
  <c r="C44" s="1"/>
  <c r="C49" s="1"/>
  <c r="F39"/>
  <c r="F36" s="1"/>
  <c r="F44" s="1"/>
  <c r="F49" s="1"/>
  <c r="F50" l="1"/>
  <c r="F51" s="1"/>
  <c r="C50"/>
  <c r="C51" s="1"/>
  <c r="D50"/>
  <c r="D51" s="1"/>
  <c r="E50"/>
  <c r="E51" s="1"/>
  <c r="G52"/>
  <c r="G53" s="1"/>
  <c r="G57" s="1"/>
  <c r="D52" l="1"/>
  <c r="D53" s="1"/>
  <c r="D57" s="1"/>
  <c r="C52"/>
  <c r="C53" s="1"/>
  <c r="C57" s="1"/>
  <c r="E52"/>
  <c r="E53" s="1"/>
  <c r="E57" s="1"/>
  <c r="F52"/>
  <c r="F53" s="1"/>
  <c r="F57" s="1"/>
</calcChain>
</file>

<file path=xl/sharedStrings.xml><?xml version="1.0" encoding="utf-8"?>
<sst xmlns="http://schemas.openxmlformats.org/spreadsheetml/2006/main" count="233" uniqueCount="126">
  <si>
    <t>Вариант 2:</t>
  </si>
  <si>
    <t>Тарифная ставка рабочего первогоразряда</t>
  </si>
  <si>
    <t>индексация на 10%</t>
  </si>
  <si>
    <t>Стени благоустройства с коэф-м 0,8 и 0,6</t>
  </si>
  <si>
    <t>тариф рассчитан</t>
  </si>
  <si>
    <t>Паспортный стол</t>
  </si>
  <si>
    <t xml:space="preserve">Рентабельность </t>
  </si>
  <si>
    <t>ИПЦ</t>
  </si>
  <si>
    <t>Калькуляция себестоимости работ по содержанию и текущему</t>
  </si>
  <si>
    <t xml:space="preserve">               ремонту жилого помещения с 01.07.2016 г.</t>
  </si>
  <si>
    <t>№п/п</t>
  </si>
  <si>
    <t>Наименование статей затрат</t>
  </si>
  <si>
    <t>Степень благоустройства жилых помещений</t>
  </si>
  <si>
    <t>Жилые помещениея с полным типом благоустройства в МКД, оборудованных лифтами и мусоропроводами (К=1,1)</t>
  </si>
  <si>
    <t>Жилые помещениея с полным типом благоустройства в МКД, оборудованных лифтами, без мусоропроводов (К=1,05)</t>
  </si>
  <si>
    <t>Жилые помещениея с полным типом благоустройства в МКД, не оборудованных лифтами и мусоропроводами (К=1)</t>
  </si>
  <si>
    <t>Жилые помещениея без ГВС в МКД, не оборудованных лифтами и мусоропроводами (К=0,8)</t>
  </si>
  <si>
    <t>Жилые помещениея с отоплением от ОАГВ и печным отоплением в МКД, не оборудованных лифтами и мусоропроводами (к=0,6)</t>
  </si>
  <si>
    <t>Обслуживание конструктивных элементов жилых зданий</t>
  </si>
  <si>
    <t>1.1</t>
  </si>
  <si>
    <t>Заработная плата рабочих,выполняющих ремонт конструктивных элементов жилых зданий</t>
  </si>
  <si>
    <t>1.2</t>
  </si>
  <si>
    <t>Отчисления на социальные нужды</t>
  </si>
  <si>
    <t>1.3</t>
  </si>
  <si>
    <t>Материалы</t>
  </si>
  <si>
    <t>1.4</t>
  </si>
  <si>
    <t>Прочие расходы</t>
  </si>
  <si>
    <t>Ремонт и обслуживание внутридомового инженерного оборудования</t>
  </si>
  <si>
    <t>2.1</t>
  </si>
  <si>
    <t>Заработная плата рабочих,выполняющих ремонт и обслуживание внутридомового инженерного оборудования</t>
  </si>
  <si>
    <t>2.2</t>
  </si>
  <si>
    <t>2.3</t>
  </si>
  <si>
    <t>2.4</t>
  </si>
  <si>
    <t>3</t>
  </si>
  <si>
    <t>Благоустройство и обеспечение санитарного состояния жилых зданий и придомовой территории</t>
  </si>
  <si>
    <t>3.1</t>
  </si>
  <si>
    <t>Заработная плата рабочих,занятых благоустройством и обеспечением санитарного состояния жилых зданий и придомовой территории</t>
  </si>
  <si>
    <t>3.2</t>
  </si>
  <si>
    <t>3.3</t>
  </si>
  <si>
    <t>3.5</t>
  </si>
  <si>
    <t>4.</t>
  </si>
  <si>
    <t>Услуги сторонних организаций:</t>
  </si>
  <si>
    <t>4.1.</t>
  </si>
  <si>
    <t>Проверка  дымоходов и вентканалов</t>
  </si>
  <si>
    <t>4.2.</t>
  </si>
  <si>
    <t>Дезинсекция,дератизация</t>
  </si>
  <si>
    <t>4.3.</t>
  </si>
  <si>
    <t>Противопожарные мероприятия</t>
  </si>
  <si>
    <t>4.4.</t>
  </si>
  <si>
    <t>Проверка внутридомового газового оборудования</t>
  </si>
  <si>
    <t>4.5.</t>
  </si>
  <si>
    <t>Взыскание задолженности за ЖКУ</t>
  </si>
  <si>
    <t>4.6.</t>
  </si>
  <si>
    <t>Техническое освидетельствование лифтов</t>
  </si>
  <si>
    <t>4.7.</t>
  </si>
  <si>
    <t>Обслуживание мусоропроводов</t>
  </si>
  <si>
    <t>4.8.</t>
  </si>
  <si>
    <t>Прием отработанных ртутьсодержащих ламп</t>
  </si>
  <si>
    <t>5.</t>
  </si>
  <si>
    <t>Прочие прямые затраты</t>
  </si>
  <si>
    <t>5.1.</t>
  </si>
  <si>
    <t>Мероприятия по энергосбережению</t>
  </si>
  <si>
    <t>5.2.</t>
  </si>
  <si>
    <t>Оплата работ по управлению жилым фондом</t>
  </si>
  <si>
    <t>5.3.</t>
  </si>
  <si>
    <t>Затраты на выпуск платежных документов по ЖУ (2,6%)</t>
  </si>
  <si>
    <t>5.4.</t>
  </si>
  <si>
    <t>Затраты на выпуск платежных документов по КУ</t>
  </si>
  <si>
    <t>5.5.</t>
  </si>
  <si>
    <t>АДС</t>
  </si>
  <si>
    <t>5.5.1</t>
  </si>
  <si>
    <t>в т.ч.диспетчерская служба</t>
  </si>
  <si>
    <t>5.6.</t>
  </si>
  <si>
    <t>6.</t>
  </si>
  <si>
    <t>Итого прямых затрат</t>
  </si>
  <si>
    <t>7.</t>
  </si>
  <si>
    <t>Общеэксплуатационные расходы</t>
  </si>
  <si>
    <t>7.1</t>
  </si>
  <si>
    <t>Общеэксплуатационные расходы по разделу 1</t>
  </si>
  <si>
    <t>7.2</t>
  </si>
  <si>
    <t>Общеэксплуатационные расходы по разделу 2</t>
  </si>
  <si>
    <t>7.3</t>
  </si>
  <si>
    <t>Общеэксплуатационные расходы по разделу 3</t>
  </si>
  <si>
    <t>8.</t>
  </si>
  <si>
    <t>Всего расходов по эксплуатации</t>
  </si>
  <si>
    <t>9.</t>
  </si>
  <si>
    <t>10.</t>
  </si>
  <si>
    <t>Итого с рентабельностью</t>
  </si>
  <si>
    <t>11.</t>
  </si>
  <si>
    <t>НДС 18%</t>
  </si>
  <si>
    <t>12.</t>
  </si>
  <si>
    <t>Всего с НДС</t>
  </si>
  <si>
    <t>Обслуживаемая площадь,м2</t>
  </si>
  <si>
    <t>Темп роста, %</t>
  </si>
  <si>
    <t xml:space="preserve">Калькуляция себестоимости работ по содержанию </t>
  </si>
  <si>
    <t xml:space="preserve">              жилого помещения с 01.07.2016 г.</t>
  </si>
  <si>
    <t>Жилые помещениея с полным типом благоустройства в МКД, оборудованных лифтами и мусоропроводами</t>
  </si>
  <si>
    <t>Жилые помещениея с полным типом благоустройства в МКД, оборудованных лифтами, без мусоропроводов</t>
  </si>
  <si>
    <t>Жилые помещениея с полным типом благоустройства в МКД, не оборудованных лифтами и мусоропроводами</t>
  </si>
  <si>
    <t>Жилые помещениея без ГВС в МКД, не оборудованных лифтами и мусоропроводами</t>
  </si>
  <si>
    <t>Жилые помещениея с отоплением от ОАГВ и печным отоплением в МКД, не оборудованных лифтами и мусоропроводами</t>
  </si>
  <si>
    <t>4.1</t>
  </si>
  <si>
    <t>4.2</t>
  </si>
  <si>
    <t>Дезинсекция, дератизация</t>
  </si>
  <si>
    <t>4.3</t>
  </si>
  <si>
    <t>4.4</t>
  </si>
  <si>
    <t>4.5</t>
  </si>
  <si>
    <t>4.6</t>
  </si>
  <si>
    <t>4.7</t>
  </si>
  <si>
    <t>4.8</t>
  </si>
  <si>
    <t>5.1</t>
  </si>
  <si>
    <t>5.2</t>
  </si>
  <si>
    <t>5.3</t>
  </si>
  <si>
    <t>5.4</t>
  </si>
  <si>
    <t>5.5</t>
  </si>
  <si>
    <t>Исполнение функиций по приему и передачи в органы регистроационного учета документов</t>
  </si>
  <si>
    <t>6</t>
  </si>
  <si>
    <t>7</t>
  </si>
  <si>
    <t>8</t>
  </si>
  <si>
    <t>9</t>
  </si>
  <si>
    <t>10</t>
  </si>
  <si>
    <t>Калькуляция себестоимости работ по текущему</t>
  </si>
  <si>
    <t>ремонту жилого помещения с 01.07.2016 г.</t>
  </si>
  <si>
    <t>Ремонт и обслуживание конструктивных элементов жилых зданий</t>
  </si>
  <si>
    <t>3.</t>
  </si>
  <si>
    <r>
      <t>Действующий тариф, руб./м</t>
    </r>
    <r>
      <rPr>
        <sz val="10"/>
        <rFont val="Arial Cyr"/>
        <charset val="204"/>
      </rPr>
      <t>²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</si>
</sst>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0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2" borderId="0" xfId="0" applyFont="1" applyFill="1"/>
    <xf numFmtId="2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  <xf numFmtId="0" fontId="4" fillId="2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9" fontId="1" fillId="0" borderId="0" xfId="0" applyNumberFormat="1" applyFont="1"/>
    <xf numFmtId="9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2" fontId="4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1" fillId="0" borderId="0" xfId="0" applyNumberFormat="1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2" fontId="5" fillId="0" borderId="0" xfId="0" applyNumberFormat="1" applyFont="1" applyAlignment="1">
      <alignment horizontal="center"/>
    </xf>
    <xf numFmtId="2" fontId="1" fillId="2" borderId="0" xfId="0" applyNumberFormat="1" applyFont="1" applyFill="1"/>
    <xf numFmtId="2" fontId="4" fillId="3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2" fontId="1" fillId="0" borderId="0" xfId="0" applyNumberFormat="1" applyFont="1" applyFill="1"/>
    <xf numFmtId="0" fontId="5" fillId="0" borderId="0" xfId="0" applyFont="1" applyFill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9"/>
  <sheetViews>
    <sheetView tabSelected="1" workbookViewId="0">
      <selection sqref="A1:G135"/>
    </sheetView>
  </sheetViews>
  <sheetFormatPr defaultRowHeight="15"/>
  <cols>
    <col min="1" max="1" width="5.7109375" style="1" customWidth="1"/>
    <col min="2" max="2" width="46.5703125" style="1" customWidth="1"/>
    <col min="3" max="3" width="17.140625" style="1" customWidth="1"/>
    <col min="4" max="4" width="17.5703125" style="1" customWidth="1"/>
    <col min="5" max="5" width="16" style="7" customWidth="1"/>
    <col min="6" max="6" width="16.28515625" style="1" customWidth="1"/>
    <col min="7" max="7" width="15" style="1" customWidth="1"/>
  </cols>
  <sheetData>
    <row r="1" spans="1:7" ht="15.75">
      <c r="B1" s="1" t="s">
        <v>0</v>
      </c>
      <c r="C1" s="2"/>
      <c r="D1" s="2"/>
      <c r="E1" s="3"/>
    </row>
    <row r="2" spans="1:7" ht="15.75">
      <c r="B2" s="1" t="s">
        <v>1</v>
      </c>
      <c r="C2" s="2">
        <v>4251.72</v>
      </c>
      <c r="D2" s="4" t="s">
        <v>2</v>
      </c>
      <c r="E2" s="3"/>
    </row>
    <row r="3" spans="1:7" ht="15.75">
      <c r="B3" s="1" t="s">
        <v>3</v>
      </c>
      <c r="C3" s="2" t="s">
        <v>4</v>
      </c>
      <c r="D3" s="2"/>
      <c r="E3" s="3"/>
    </row>
    <row r="4" spans="1:7" ht="15.75">
      <c r="B4" s="1" t="s">
        <v>6</v>
      </c>
      <c r="C4" s="5">
        <v>0.1</v>
      </c>
      <c r="D4" s="2"/>
      <c r="E4" s="3"/>
    </row>
    <row r="5" spans="1:7" ht="15.75">
      <c r="B5" s="1" t="s">
        <v>7</v>
      </c>
      <c r="C5" s="6">
        <v>6.4000000000000001E-2</v>
      </c>
      <c r="D5" s="2"/>
      <c r="E5" s="3"/>
    </row>
    <row r="6" spans="1:7" ht="15.75">
      <c r="C6" s="2"/>
      <c r="D6" s="2"/>
      <c r="E6" s="3"/>
    </row>
    <row r="7" spans="1:7">
      <c r="A7" s="59" t="s">
        <v>8</v>
      </c>
      <c r="B7" s="59"/>
      <c r="C7" s="59"/>
      <c r="D7" s="59"/>
      <c r="E7" s="59"/>
      <c r="F7" s="59"/>
      <c r="G7" s="59"/>
    </row>
    <row r="8" spans="1:7">
      <c r="A8" s="60" t="s">
        <v>9</v>
      </c>
      <c r="B8" s="60"/>
      <c r="C8" s="60"/>
      <c r="D8" s="60"/>
      <c r="E8" s="60"/>
      <c r="F8" s="60"/>
      <c r="G8" s="60"/>
    </row>
    <row r="10" spans="1:7">
      <c r="A10" s="61" t="s">
        <v>10</v>
      </c>
      <c r="B10" s="62" t="s">
        <v>11</v>
      </c>
      <c r="C10" s="64" t="s">
        <v>12</v>
      </c>
      <c r="D10" s="65"/>
      <c r="E10" s="65"/>
      <c r="F10" s="65"/>
      <c r="G10" s="66"/>
    </row>
    <row r="11" spans="1:7" ht="127.5">
      <c r="A11" s="62"/>
      <c r="B11" s="63"/>
      <c r="C11" s="8" t="s">
        <v>13</v>
      </c>
      <c r="D11" s="8" t="s">
        <v>14</v>
      </c>
      <c r="E11" s="9" t="s">
        <v>15</v>
      </c>
      <c r="F11" s="8" t="s">
        <v>16</v>
      </c>
      <c r="G11" s="8" t="s">
        <v>17</v>
      </c>
    </row>
    <row r="12" spans="1:7" ht="25.5">
      <c r="A12" s="10">
        <v>1</v>
      </c>
      <c r="B12" s="11" t="s">
        <v>18</v>
      </c>
      <c r="C12" s="12">
        <f>SUM(C13:C16)</f>
        <v>3.0694012604533452</v>
      </c>
      <c r="D12" s="12">
        <f>SUM(D13:D16)</f>
        <v>3.0694012604533452</v>
      </c>
      <c r="E12" s="13">
        <f>SUM(E13:E16)</f>
        <v>3.0694012604533452</v>
      </c>
      <c r="F12" s="12">
        <f>SUM(F13:F16)</f>
        <v>3.0694012604533452</v>
      </c>
      <c r="G12" s="12">
        <f>SUM(G13:G16)</f>
        <v>3.0694012604533452</v>
      </c>
    </row>
    <row r="13" spans="1:7" ht="25.5">
      <c r="A13" s="14" t="s">
        <v>19</v>
      </c>
      <c r="B13" s="15" t="s">
        <v>20</v>
      </c>
      <c r="C13" s="16">
        <f t="shared" ref="C13:G16" si="0">C65+C116</f>
        <v>1.9177563915937081</v>
      </c>
      <c r="D13" s="16">
        <f t="shared" si="0"/>
        <v>1.9177563915937081</v>
      </c>
      <c r="E13" s="17">
        <f t="shared" si="0"/>
        <v>1.9177563915937081</v>
      </c>
      <c r="F13" s="16">
        <f t="shared" si="0"/>
        <v>1.9177563915937081</v>
      </c>
      <c r="G13" s="16">
        <f t="shared" si="0"/>
        <v>1.9177563915937081</v>
      </c>
    </row>
    <row r="14" spans="1:7">
      <c r="A14" s="14" t="s">
        <v>21</v>
      </c>
      <c r="B14" s="15" t="s">
        <v>22</v>
      </c>
      <c r="C14" s="16">
        <f t="shared" si="0"/>
        <v>0.57532691747811238</v>
      </c>
      <c r="D14" s="16">
        <f t="shared" si="0"/>
        <v>0.57532691747811238</v>
      </c>
      <c r="E14" s="17">
        <f t="shared" si="0"/>
        <v>0.57532691747811238</v>
      </c>
      <c r="F14" s="16">
        <f t="shared" si="0"/>
        <v>0.57532691747811238</v>
      </c>
      <c r="G14" s="16">
        <f t="shared" si="0"/>
        <v>0.57532691747811238</v>
      </c>
    </row>
    <row r="15" spans="1:7">
      <c r="A15" s="14" t="s">
        <v>23</v>
      </c>
      <c r="B15" s="15" t="s">
        <v>24</v>
      </c>
      <c r="C15" s="18">
        <f t="shared" si="0"/>
        <v>0.51879875250768059</v>
      </c>
      <c r="D15" s="18">
        <f t="shared" si="0"/>
        <v>0.51879875250768059</v>
      </c>
      <c r="E15" s="17">
        <f t="shared" si="0"/>
        <v>0.51879875250768059</v>
      </c>
      <c r="F15" s="18">
        <f t="shared" si="0"/>
        <v>0.51879875250768059</v>
      </c>
      <c r="G15" s="18">
        <f t="shared" si="0"/>
        <v>0.51879875250768059</v>
      </c>
    </row>
    <row r="16" spans="1:7">
      <c r="A16" s="14" t="s">
        <v>25</v>
      </c>
      <c r="B16" s="15" t="s">
        <v>26</v>
      </c>
      <c r="C16" s="16">
        <f t="shared" si="0"/>
        <v>5.7519198873844046E-2</v>
      </c>
      <c r="D16" s="16">
        <f t="shared" si="0"/>
        <v>5.7519198873844046E-2</v>
      </c>
      <c r="E16" s="17">
        <f t="shared" si="0"/>
        <v>5.7519198873844046E-2</v>
      </c>
      <c r="F16" s="16">
        <f t="shared" si="0"/>
        <v>5.7519198873844046E-2</v>
      </c>
      <c r="G16" s="16">
        <f t="shared" si="0"/>
        <v>5.7519198873844046E-2</v>
      </c>
    </row>
    <row r="17" spans="1:7" ht="25.5">
      <c r="A17" s="10">
        <v>2</v>
      </c>
      <c r="B17" s="11" t="s">
        <v>27</v>
      </c>
      <c r="C17" s="12">
        <f>SUM(C18:C21)</f>
        <v>1.7686934703007822</v>
      </c>
      <c r="D17" s="12">
        <f>SUM(D18:D21)</f>
        <v>1.7686934703007822</v>
      </c>
      <c r="E17" s="13">
        <f>SUM(E18:E21)</f>
        <v>1.7686934703007822</v>
      </c>
      <c r="F17" s="12">
        <f>SUM(F18:F21)</f>
        <v>2.1218606798367534</v>
      </c>
      <c r="G17" s="12">
        <f>SUM(G18:G21)</f>
        <v>1.5011988794210069</v>
      </c>
    </row>
    <row r="18" spans="1:7" ht="38.25">
      <c r="A18" s="14" t="s">
        <v>28</v>
      </c>
      <c r="B18" s="15" t="s">
        <v>29</v>
      </c>
      <c r="C18" s="18">
        <f t="shared" ref="C18:G21" si="1">C70+C121</f>
        <v>0.96154924700177546</v>
      </c>
      <c r="D18" s="18">
        <f t="shared" si="1"/>
        <v>0.96154924700177546</v>
      </c>
      <c r="E18" s="17">
        <f t="shared" si="1"/>
        <v>0.96154924700177546</v>
      </c>
      <c r="F18" s="18">
        <f t="shared" si="1"/>
        <v>1.1591895938634897</v>
      </c>
      <c r="G18" s="18">
        <f t="shared" si="1"/>
        <v>0.81672007932429147</v>
      </c>
    </row>
    <row r="19" spans="1:7">
      <c r="A19" s="14" t="s">
        <v>30</v>
      </c>
      <c r="B19" s="15" t="s">
        <v>22</v>
      </c>
      <c r="C19" s="18">
        <f t="shared" si="1"/>
        <v>0.28846477410053262</v>
      </c>
      <c r="D19" s="18">
        <f t="shared" si="1"/>
        <v>0.28846477410053262</v>
      </c>
      <c r="E19" s="17">
        <f t="shared" si="1"/>
        <v>0.28846477410053262</v>
      </c>
      <c r="F19" s="18">
        <f t="shared" si="1"/>
        <v>0.33803649721109191</v>
      </c>
      <c r="G19" s="18">
        <f t="shared" si="1"/>
        <v>0.24501602379728743</v>
      </c>
    </row>
    <row r="20" spans="1:7">
      <c r="A20" s="14" t="s">
        <v>31</v>
      </c>
      <c r="B20" s="15" t="s">
        <v>24</v>
      </c>
      <c r="C20" s="18">
        <f t="shared" si="1"/>
        <v>0.48624030307998994</v>
      </c>
      <c r="D20" s="18">
        <f t="shared" si="1"/>
        <v>0.48624030307998994</v>
      </c>
      <c r="E20" s="17">
        <f t="shared" si="1"/>
        <v>0.48624030307998994</v>
      </c>
      <c r="F20" s="18">
        <f t="shared" si="1"/>
        <v>0.59219544264368762</v>
      </c>
      <c r="G20" s="18">
        <f t="shared" si="1"/>
        <v>0.41637736961720301</v>
      </c>
    </row>
    <row r="21" spans="1:7">
      <c r="A21" s="14" t="s">
        <v>32</v>
      </c>
      <c r="B21" s="15" t="s">
        <v>26</v>
      </c>
      <c r="C21" s="18">
        <f t="shared" si="1"/>
        <v>3.2439146118484002E-2</v>
      </c>
      <c r="D21" s="18">
        <f t="shared" si="1"/>
        <v>3.2439146118484002E-2</v>
      </c>
      <c r="E21" s="17">
        <f t="shared" si="1"/>
        <v>3.2439146118484002E-2</v>
      </c>
      <c r="F21" s="18">
        <f t="shared" si="1"/>
        <v>3.2439146118484002E-2</v>
      </c>
      <c r="G21" s="18">
        <f t="shared" si="1"/>
        <v>2.3085406682225036E-2</v>
      </c>
    </row>
    <row r="22" spans="1:7" ht="25.5">
      <c r="A22" s="19" t="s">
        <v>33</v>
      </c>
      <c r="B22" s="11" t="s">
        <v>34</v>
      </c>
      <c r="C22" s="12">
        <f>SUM(C23:C26)</f>
        <v>1.2719491802835183</v>
      </c>
      <c r="D22" s="12">
        <f>SUM(D23:D26)</f>
        <v>1.2719491802835183</v>
      </c>
      <c r="E22" s="13">
        <f>SUM(E23:E26)</f>
        <v>1.2719491802835183</v>
      </c>
      <c r="F22" s="12">
        <f>SUM(F23:F26)</f>
        <v>1.2719491802835183</v>
      </c>
      <c r="G22" s="12">
        <f>SUM(G23:G26)</f>
        <v>1.2719491802835183</v>
      </c>
    </row>
    <row r="23" spans="1:7" ht="38.25">
      <c r="A23" s="14" t="s">
        <v>35</v>
      </c>
      <c r="B23" s="15" t="s">
        <v>36</v>
      </c>
      <c r="C23" s="16">
        <f t="shared" ref="C23:G26" si="2">C75</f>
        <v>0.90424416245228034</v>
      </c>
      <c r="D23" s="16">
        <f t="shared" si="2"/>
        <v>0.90424416245228034</v>
      </c>
      <c r="E23" s="17">
        <f t="shared" si="2"/>
        <v>0.90424416245228034</v>
      </c>
      <c r="F23" s="16">
        <f t="shared" si="2"/>
        <v>0.90424416245228034</v>
      </c>
      <c r="G23" s="16">
        <f t="shared" si="2"/>
        <v>0.90424416245228034</v>
      </c>
    </row>
    <row r="24" spans="1:7">
      <c r="A24" s="14" t="s">
        <v>37</v>
      </c>
      <c r="B24" s="15" t="s">
        <v>22</v>
      </c>
      <c r="C24" s="18">
        <f t="shared" si="2"/>
        <v>0.27127324873568415</v>
      </c>
      <c r="D24" s="18">
        <f t="shared" si="2"/>
        <v>0.27127324873568415</v>
      </c>
      <c r="E24" s="17">
        <f t="shared" si="2"/>
        <v>0.27127324873568415</v>
      </c>
      <c r="F24" s="18">
        <f t="shared" si="2"/>
        <v>0.27127324873568409</v>
      </c>
      <c r="G24" s="18">
        <f t="shared" si="2"/>
        <v>0.27127324873568409</v>
      </c>
    </row>
    <row r="25" spans="1:7">
      <c r="A25" s="14" t="s">
        <v>38</v>
      </c>
      <c r="B25" s="15" t="s">
        <v>24</v>
      </c>
      <c r="C25" s="18">
        <f t="shared" si="2"/>
        <v>5.5683540361112227E-2</v>
      </c>
      <c r="D25" s="18">
        <f t="shared" si="2"/>
        <v>5.5683540361112227E-2</v>
      </c>
      <c r="E25" s="17">
        <f t="shared" si="2"/>
        <v>5.5683540361112227E-2</v>
      </c>
      <c r="F25" s="18">
        <f t="shared" si="2"/>
        <v>5.5683540361112227E-2</v>
      </c>
      <c r="G25" s="18">
        <f t="shared" si="2"/>
        <v>5.5683540361112227E-2</v>
      </c>
    </row>
    <row r="26" spans="1:7">
      <c r="A26" s="14" t="s">
        <v>39</v>
      </c>
      <c r="B26" s="15" t="s">
        <v>26</v>
      </c>
      <c r="C26" s="18">
        <f t="shared" si="2"/>
        <v>4.0748228734441512E-2</v>
      </c>
      <c r="D26" s="18">
        <f t="shared" si="2"/>
        <v>4.0748228734441512E-2</v>
      </c>
      <c r="E26" s="17">
        <f t="shared" si="2"/>
        <v>4.0748228734441512E-2</v>
      </c>
      <c r="F26" s="18">
        <f t="shared" si="2"/>
        <v>4.0748228734441512E-2</v>
      </c>
      <c r="G26" s="18">
        <f t="shared" si="2"/>
        <v>4.0748228734441512E-2</v>
      </c>
    </row>
    <row r="27" spans="1:7">
      <c r="A27" s="19" t="s">
        <v>40</v>
      </c>
      <c r="B27" s="11" t="s">
        <v>41</v>
      </c>
      <c r="C27" s="12">
        <f>SUM(C28:C35)</f>
        <v>2.059400892100407</v>
      </c>
      <c r="D27" s="12">
        <f>SUM(D28:D35)</f>
        <v>1.2097352620805255</v>
      </c>
      <c r="E27" s="13">
        <f>SUM(E28:E35)</f>
        <v>1.0951649712635509</v>
      </c>
      <c r="F27" s="12">
        <f>SUM(F28:F35)</f>
        <v>1.3169066242458238</v>
      </c>
      <c r="G27" s="12">
        <f>SUM(G28:G35)</f>
        <v>1.124128858664712</v>
      </c>
    </row>
    <row r="28" spans="1:7">
      <c r="A28" s="14" t="s">
        <v>42</v>
      </c>
      <c r="B28" s="15" t="s">
        <v>43</v>
      </c>
      <c r="C28" s="16">
        <f t="shared" ref="C28:G30" si="3">C80</f>
        <v>2.007991398996992E-2</v>
      </c>
      <c r="D28" s="16">
        <f t="shared" si="3"/>
        <v>2.007991398996992E-2</v>
      </c>
      <c r="E28" s="17">
        <f t="shared" si="3"/>
        <v>2.007991398996992E-2</v>
      </c>
      <c r="F28" s="16">
        <f t="shared" si="3"/>
        <v>0.31626003383027756</v>
      </c>
      <c r="G28" s="16">
        <f t="shared" si="3"/>
        <v>0.21593636034895394</v>
      </c>
    </row>
    <row r="29" spans="1:7">
      <c r="A29" s="14" t="s">
        <v>44</v>
      </c>
      <c r="B29" s="15" t="s">
        <v>45</v>
      </c>
      <c r="C29" s="16">
        <f t="shared" si="3"/>
        <v>0.13991129480283007</v>
      </c>
      <c r="D29" s="16">
        <f t="shared" si="3"/>
        <v>0.13991129480283007</v>
      </c>
      <c r="E29" s="17">
        <f t="shared" si="3"/>
        <v>0.13991129480283007</v>
      </c>
      <c r="F29" s="16">
        <f t="shared" si="3"/>
        <v>0.13991129480283007</v>
      </c>
      <c r="G29" s="16">
        <f t="shared" si="3"/>
        <v>0.13991129480283007</v>
      </c>
    </row>
    <row r="30" spans="1:7">
      <c r="A30" s="14" t="s">
        <v>46</v>
      </c>
      <c r="B30" s="15" t="s">
        <v>47</v>
      </c>
      <c r="C30" s="16">
        <f t="shared" si="3"/>
        <v>0.14000000000000001</v>
      </c>
      <c r="D30" s="16">
        <f t="shared" si="3"/>
        <v>0.14000000000000001</v>
      </c>
      <c r="E30" s="17">
        <f t="shared" si="3"/>
        <v>0.13883809209978829</v>
      </c>
      <c r="F30" s="16">
        <f t="shared" si="3"/>
        <v>0.13883809209978829</v>
      </c>
      <c r="G30" s="16">
        <f t="shared" si="3"/>
        <v>0.14000000000000001</v>
      </c>
    </row>
    <row r="31" spans="1:7">
      <c r="A31" s="14" t="s">
        <v>48</v>
      </c>
      <c r="B31" s="15" t="s">
        <v>49</v>
      </c>
      <c r="C31" s="16">
        <f t="shared" ref="C31:E32" si="4">C83</f>
        <v>0.22407840000000001</v>
      </c>
      <c r="D31" s="16">
        <f t="shared" si="4"/>
        <v>0.22407840000000001</v>
      </c>
      <c r="E31" s="17">
        <f t="shared" si="4"/>
        <v>0.22407840000000001</v>
      </c>
      <c r="F31" s="16">
        <f>F83+0.02</f>
        <v>0.25833600000000007</v>
      </c>
      <c r="G31" s="16">
        <f>G83+0.02</f>
        <v>0.26472000000000001</v>
      </c>
    </row>
    <row r="32" spans="1:7">
      <c r="A32" s="14" t="s">
        <v>50</v>
      </c>
      <c r="B32" s="15" t="s">
        <v>51</v>
      </c>
      <c r="C32" s="16">
        <f t="shared" si="4"/>
        <v>0.53869606685803451</v>
      </c>
      <c r="D32" s="16">
        <f t="shared" si="4"/>
        <v>0.53869606685803451</v>
      </c>
      <c r="E32" s="17">
        <f t="shared" si="4"/>
        <v>0.53869606685803451</v>
      </c>
      <c r="F32" s="16">
        <f>F84</f>
        <v>0.43</v>
      </c>
      <c r="G32" s="16">
        <f>G84</f>
        <v>0.33</v>
      </c>
    </row>
    <row r="33" spans="1:7">
      <c r="A33" s="14" t="s">
        <v>52</v>
      </c>
      <c r="B33" s="15" t="s">
        <v>53</v>
      </c>
      <c r="C33" s="16">
        <f t="shared" ref="C33:G34" si="5">C85</f>
        <v>0.11340838291676297</v>
      </c>
      <c r="D33" s="16">
        <f t="shared" si="5"/>
        <v>0.11340838291676297</v>
      </c>
      <c r="E33" s="17">
        <f t="shared" si="5"/>
        <v>0</v>
      </c>
      <c r="F33" s="16">
        <f t="shared" si="5"/>
        <v>0</v>
      </c>
      <c r="G33" s="16">
        <f t="shared" si="5"/>
        <v>0</v>
      </c>
    </row>
    <row r="34" spans="1:7">
      <c r="A34" s="14" t="s">
        <v>54</v>
      </c>
      <c r="B34" s="15" t="s">
        <v>55</v>
      </c>
      <c r="C34" s="16">
        <f t="shared" si="5"/>
        <v>0.84966563001988138</v>
      </c>
      <c r="D34" s="16">
        <f t="shared" si="5"/>
        <v>0</v>
      </c>
      <c r="E34" s="17">
        <f t="shared" si="5"/>
        <v>0</v>
      </c>
      <c r="F34" s="16">
        <f t="shared" si="5"/>
        <v>0</v>
      </c>
      <c r="G34" s="16">
        <f t="shared" si="5"/>
        <v>0</v>
      </c>
    </row>
    <row r="35" spans="1:7">
      <c r="A35" s="14" t="s">
        <v>56</v>
      </c>
      <c r="B35" s="15" t="s">
        <v>57</v>
      </c>
      <c r="C35" s="16">
        <f>C87</f>
        <v>3.3561203512927941E-2</v>
      </c>
      <c r="D35" s="16">
        <f>D87</f>
        <v>3.3561203512927941E-2</v>
      </c>
      <c r="E35" s="17">
        <f>E87</f>
        <v>3.3561203512927941E-2</v>
      </c>
      <c r="F35" s="16">
        <f>F87</f>
        <v>3.3561203512927941E-2</v>
      </c>
      <c r="G35" s="16">
        <f>G87</f>
        <v>3.3561203512927941E-2</v>
      </c>
    </row>
    <row r="36" spans="1:7">
      <c r="A36" s="10" t="s">
        <v>58</v>
      </c>
      <c r="B36" s="11" t="s">
        <v>59</v>
      </c>
      <c r="C36" s="12">
        <f>SUM(C37:C41)+C43</f>
        <v>5.1182128125857709</v>
      </c>
      <c r="D36" s="12">
        <f>SUM(D37:D41)+D43</f>
        <v>5.0961215062052538</v>
      </c>
      <c r="E36" s="13">
        <f>SUM(E37:E41)+E43</f>
        <v>4.9292092912802445</v>
      </c>
      <c r="F36" s="12">
        <f>SUM(F37:F41)+F43</f>
        <v>4.699466399782831</v>
      </c>
      <c r="G36" s="35">
        <f>SUM(G37:G41)+G43</f>
        <v>3.6845271416018801</v>
      </c>
    </row>
    <row r="37" spans="1:7">
      <c r="A37" s="14" t="s">
        <v>60</v>
      </c>
      <c r="B37" s="15" t="s">
        <v>61</v>
      </c>
      <c r="C37" s="16">
        <f>C89</f>
        <v>0.85120000000000007</v>
      </c>
      <c r="D37" s="16">
        <f>D89</f>
        <v>0.85120000000000007</v>
      </c>
      <c r="E37" s="17">
        <f t="shared" ref="C37:G43" si="6">E89</f>
        <v>0.69142087001582031</v>
      </c>
      <c r="F37" s="16">
        <f t="shared" si="6"/>
        <v>0.69142087001582031</v>
      </c>
      <c r="G37" s="16">
        <f t="shared" si="6"/>
        <v>0.58770773951344724</v>
      </c>
    </row>
    <row r="38" spans="1:7">
      <c r="A38" s="14" t="s">
        <v>62</v>
      </c>
      <c r="B38" s="15" t="s">
        <v>63</v>
      </c>
      <c r="C38" s="16">
        <f t="shared" si="6"/>
        <v>1.67</v>
      </c>
      <c r="D38" s="16">
        <f t="shared" si="6"/>
        <v>1.67</v>
      </c>
      <c r="E38" s="17">
        <f t="shared" si="6"/>
        <v>1.67</v>
      </c>
      <c r="F38" s="16">
        <f t="shared" si="6"/>
        <v>1.67</v>
      </c>
      <c r="G38" s="16">
        <f t="shared" si="6"/>
        <v>1.67</v>
      </c>
    </row>
    <row r="39" spans="1:7" ht="25.5">
      <c r="A39" s="14" t="s">
        <v>64</v>
      </c>
      <c r="B39" s="15" t="s">
        <v>65</v>
      </c>
      <c r="C39" s="16">
        <f>C91</f>
        <v>0.33502706186941961</v>
      </c>
      <c r="D39" s="16">
        <f t="shared" si="6"/>
        <v>0.31293575548890268</v>
      </c>
      <c r="E39" s="17">
        <f t="shared" si="6"/>
        <v>0.30580267054807264</v>
      </c>
      <c r="F39" s="16">
        <f t="shared" si="6"/>
        <v>0.3222857605809088</v>
      </c>
      <c r="G39" s="16">
        <f t="shared" si="6"/>
        <v>0.27595676022719567</v>
      </c>
    </row>
    <row r="40" spans="1:7">
      <c r="A40" s="14" t="s">
        <v>66</v>
      </c>
      <c r="B40" s="20" t="s">
        <v>67</v>
      </c>
      <c r="C40" s="16">
        <f t="shared" si="6"/>
        <v>1.5803942485266047</v>
      </c>
      <c r="D40" s="16">
        <f t="shared" si="6"/>
        <v>1.5803942485266047</v>
      </c>
      <c r="E40" s="17">
        <f t="shared" si="6"/>
        <v>1.5803942485266047</v>
      </c>
      <c r="F40" s="16">
        <f t="shared" si="6"/>
        <v>1.334168266996355</v>
      </c>
      <c r="G40" s="16">
        <f t="shared" si="6"/>
        <v>0.46976779243881678</v>
      </c>
    </row>
    <row r="41" spans="1:7">
      <c r="A41" s="14" t="s">
        <v>68</v>
      </c>
      <c r="B41" s="21" t="s">
        <v>69</v>
      </c>
      <c r="C41" s="16">
        <f t="shared" si="6"/>
        <v>0.47609484942242036</v>
      </c>
      <c r="D41" s="16">
        <f t="shared" si="6"/>
        <v>0.47609484942242036</v>
      </c>
      <c r="E41" s="17">
        <f t="shared" si="6"/>
        <v>0.47609484942242036</v>
      </c>
      <c r="F41" s="16">
        <f t="shared" si="6"/>
        <v>0.47609484942242036</v>
      </c>
      <c r="G41" s="16">
        <f t="shared" si="6"/>
        <v>0.47609484942242036</v>
      </c>
    </row>
    <row r="42" spans="1:7">
      <c r="A42" s="14" t="s">
        <v>70</v>
      </c>
      <c r="B42" s="22" t="s">
        <v>71</v>
      </c>
      <c r="C42" s="23">
        <f t="shared" si="6"/>
        <v>0.11704000000000001</v>
      </c>
      <c r="D42" s="23">
        <f t="shared" si="6"/>
        <v>0.11704000000000001</v>
      </c>
      <c r="E42" s="24">
        <f t="shared" si="6"/>
        <v>0.11704000000000001</v>
      </c>
      <c r="F42" s="23">
        <f t="shared" si="6"/>
        <v>0.11704000000000001</v>
      </c>
      <c r="G42" s="23">
        <f t="shared" si="6"/>
        <v>0.11704000000000001</v>
      </c>
    </row>
    <row r="43" spans="1:7">
      <c r="A43" s="14" t="s">
        <v>72</v>
      </c>
      <c r="B43" s="21" t="s">
        <v>5</v>
      </c>
      <c r="C43" s="16">
        <f t="shared" si="6"/>
        <v>0.20549665276732695</v>
      </c>
      <c r="D43" s="16">
        <f t="shared" si="6"/>
        <v>0.20549665276732695</v>
      </c>
      <c r="E43" s="17">
        <f t="shared" si="6"/>
        <v>0.20549665276732695</v>
      </c>
      <c r="F43" s="16">
        <f t="shared" si="6"/>
        <v>0.20549665276732695</v>
      </c>
      <c r="G43" s="16">
        <f t="shared" si="6"/>
        <v>0.20499999999999999</v>
      </c>
    </row>
    <row r="44" spans="1:7">
      <c r="A44" s="19" t="s">
        <v>73</v>
      </c>
      <c r="B44" s="11" t="s">
        <v>74</v>
      </c>
      <c r="C44" s="12">
        <f>C12+C17+C22+C36+C27</f>
        <v>13.287657615723823</v>
      </c>
      <c r="D44" s="12">
        <f>D12+D17+D22+D36+D27</f>
        <v>12.415900679323425</v>
      </c>
      <c r="E44" s="13">
        <f>E12+E17+E22+E36+E27</f>
        <v>12.134418173581441</v>
      </c>
      <c r="F44" s="12">
        <f>F12+F17+F22+F36+F27</f>
        <v>12.479584144602272</v>
      </c>
      <c r="G44" s="12">
        <f>G12+G17+G22+G36+G27</f>
        <v>10.651205320424461</v>
      </c>
    </row>
    <row r="45" spans="1:7">
      <c r="A45" s="19" t="s">
        <v>75</v>
      </c>
      <c r="B45" s="11" t="s">
        <v>76</v>
      </c>
      <c r="C45" s="12">
        <f t="shared" ref="C45:G47" si="7">C97+C126</f>
        <v>1.5134199204191057</v>
      </c>
      <c r="D45" s="12">
        <f t="shared" si="7"/>
        <v>1.5134199204191057</v>
      </c>
      <c r="E45" s="13">
        <f t="shared" si="7"/>
        <v>1.5134199204191057</v>
      </c>
      <c r="F45" s="12">
        <f t="shared" si="7"/>
        <v>1.5924760591637914</v>
      </c>
      <c r="G45" s="35">
        <f t="shared" si="7"/>
        <v>0.72874412667405619</v>
      </c>
    </row>
    <row r="46" spans="1:7">
      <c r="A46" s="14" t="s">
        <v>77</v>
      </c>
      <c r="B46" s="15" t="s">
        <v>78</v>
      </c>
      <c r="C46" s="16">
        <f t="shared" si="7"/>
        <v>0.76710255663748328</v>
      </c>
      <c r="D46" s="16">
        <f t="shared" si="7"/>
        <v>0.76710255663748328</v>
      </c>
      <c r="E46" s="17">
        <f t="shared" si="7"/>
        <v>0.76710255663748328</v>
      </c>
      <c r="F46" s="16">
        <f t="shared" si="7"/>
        <v>0.76710255663748328</v>
      </c>
      <c r="G46" s="16">
        <f t="shared" si="7"/>
        <v>0.38355127831874164</v>
      </c>
    </row>
    <row r="47" spans="1:7">
      <c r="A47" s="14" t="s">
        <v>79</v>
      </c>
      <c r="B47" s="15" t="s">
        <v>80</v>
      </c>
      <c r="C47" s="16">
        <f t="shared" si="7"/>
        <v>0.38461969880071023</v>
      </c>
      <c r="D47" s="16">
        <f t="shared" si="7"/>
        <v>0.38461969880071023</v>
      </c>
      <c r="E47" s="17">
        <f t="shared" si="7"/>
        <v>0.38461969880071023</v>
      </c>
      <c r="F47" s="16">
        <f t="shared" si="7"/>
        <v>0.46367583754539593</v>
      </c>
      <c r="G47" s="16">
        <f t="shared" si="7"/>
        <v>0.16334401586485831</v>
      </c>
    </row>
    <row r="48" spans="1:7">
      <c r="A48" s="14" t="s">
        <v>81</v>
      </c>
      <c r="B48" s="15" t="s">
        <v>82</v>
      </c>
      <c r="C48" s="16">
        <f>C100</f>
        <v>0.36169766498091216</v>
      </c>
      <c r="D48" s="16">
        <f>D100</f>
        <v>0.36169766498091216</v>
      </c>
      <c r="E48" s="17">
        <f>E100</f>
        <v>0.36169766498091216</v>
      </c>
      <c r="F48" s="16">
        <f>F100</f>
        <v>0.36169766498091216</v>
      </c>
      <c r="G48" s="16">
        <f>G100</f>
        <v>0.18084883249045608</v>
      </c>
    </row>
    <row r="49" spans="1:7">
      <c r="A49" s="19" t="s">
        <v>83</v>
      </c>
      <c r="B49" s="11" t="s">
        <v>84</v>
      </c>
      <c r="C49" s="12">
        <f>C44+C45</f>
        <v>14.801077536142929</v>
      </c>
      <c r="D49" s="12">
        <f>D44+D45</f>
        <v>13.92932059974253</v>
      </c>
      <c r="E49" s="13">
        <f>E44+E45</f>
        <v>13.647838094000546</v>
      </c>
      <c r="F49" s="12">
        <f>F44+F45</f>
        <v>14.072060203766064</v>
      </c>
      <c r="G49" s="35">
        <f>G44+G45</f>
        <v>11.379949447098518</v>
      </c>
    </row>
    <row r="50" spans="1:7">
      <c r="A50" s="14" t="s">
        <v>85</v>
      </c>
      <c r="B50" s="15" t="s">
        <v>6</v>
      </c>
      <c r="C50" s="16">
        <f>C102+C130</f>
        <v>1.3771266700044853</v>
      </c>
      <c r="D50" s="16">
        <f>D102+D130</f>
        <v>1.5560079396194935</v>
      </c>
      <c r="E50" s="17">
        <f>E102+E130</f>
        <v>0.68239190470002731</v>
      </c>
      <c r="F50" s="16">
        <f>F102+F130</f>
        <v>0.70260301018830318</v>
      </c>
      <c r="G50" s="16">
        <f>G102+G130</f>
        <v>0.45437784399463388</v>
      </c>
    </row>
    <row r="51" spans="1:7">
      <c r="A51" s="19" t="s">
        <v>86</v>
      </c>
      <c r="B51" s="11" t="s">
        <v>87</v>
      </c>
      <c r="C51" s="12">
        <f>C49+C50</f>
        <v>16.178204206147413</v>
      </c>
      <c r="D51" s="12">
        <f>D49+D50</f>
        <v>15.485328539362023</v>
      </c>
      <c r="E51" s="13">
        <f>E49+E50</f>
        <v>14.330229998700574</v>
      </c>
      <c r="F51" s="12">
        <f>F49+F50</f>
        <v>14.774663213954367</v>
      </c>
      <c r="G51" s="12">
        <f>G49+G50</f>
        <v>11.834327291093151</v>
      </c>
    </row>
    <row r="52" spans="1:7">
      <c r="A52" s="14" t="s">
        <v>88</v>
      </c>
      <c r="B52" s="15" t="s">
        <v>89</v>
      </c>
      <c r="C52" s="16">
        <f>C51*18%</f>
        <v>2.9120767571065342</v>
      </c>
      <c r="D52" s="16">
        <f>D51*18%</f>
        <v>2.787359137085164</v>
      </c>
      <c r="E52" s="17">
        <f>E51*18%</f>
        <v>2.5794413997661034</v>
      </c>
      <c r="F52" s="16">
        <f>F51*18%</f>
        <v>2.6594393785117862</v>
      </c>
      <c r="G52" s="16">
        <f>G51*18%</f>
        <v>2.1301789123967674</v>
      </c>
    </row>
    <row r="53" spans="1:7">
      <c r="A53" s="19" t="s">
        <v>90</v>
      </c>
      <c r="B53" s="11" t="s">
        <v>91</v>
      </c>
      <c r="C53" s="52">
        <f>C51+C52</f>
        <v>19.090280963253946</v>
      </c>
      <c r="D53" s="52">
        <f>D51+D52</f>
        <v>18.272687676447187</v>
      </c>
      <c r="E53" s="52">
        <f>E51+E52</f>
        <v>16.909671398466678</v>
      </c>
      <c r="F53" s="52">
        <f>F51+F52</f>
        <v>17.434102592466154</v>
      </c>
      <c r="G53" s="52">
        <f>G51+G52</f>
        <v>13.964506203489918</v>
      </c>
    </row>
    <row r="54" spans="1:7">
      <c r="A54" s="19"/>
      <c r="B54" s="11" t="s">
        <v>92</v>
      </c>
      <c r="C54" s="56">
        <v>525240.1</v>
      </c>
      <c r="D54" s="57"/>
      <c r="E54" s="58"/>
      <c r="F54" s="25">
        <v>401090.12999999989</v>
      </c>
      <c r="G54" s="25">
        <v>13023.78</v>
      </c>
    </row>
    <row r="55" spans="1:7">
      <c r="A55" s="26"/>
      <c r="B55" s="26"/>
      <c r="C55" s="26"/>
      <c r="D55" s="26"/>
      <c r="E55" s="27"/>
      <c r="F55" s="26"/>
      <c r="G55" s="26"/>
    </row>
    <row r="56" spans="1:7">
      <c r="A56" s="26"/>
      <c r="B56" s="26" t="s">
        <v>125</v>
      </c>
      <c r="C56" s="25">
        <v>16.89</v>
      </c>
      <c r="D56" s="25">
        <v>16.13</v>
      </c>
      <c r="E56" s="28">
        <v>14.73</v>
      </c>
      <c r="F56" s="25">
        <v>14.54</v>
      </c>
      <c r="G56" s="25">
        <v>10.93</v>
      </c>
    </row>
    <row r="57" spans="1:7">
      <c r="A57" s="26"/>
      <c r="B57" s="26" t="s">
        <v>93</v>
      </c>
      <c r="C57" s="29">
        <f>C53/C56</f>
        <v>1.1302712234016545</v>
      </c>
      <c r="D57" s="29">
        <f>D53/D56</f>
        <v>1.1328386656197884</v>
      </c>
      <c r="E57" s="30">
        <f>E53/E56</f>
        <v>1.1479749761348728</v>
      </c>
      <c r="F57" s="29">
        <f>F53/F56</f>
        <v>1.1990441948051</v>
      </c>
      <c r="G57" s="29">
        <f>G53/G56</f>
        <v>1.277630942679773</v>
      </c>
    </row>
    <row r="58" spans="1:7">
      <c r="B58" s="31"/>
      <c r="C58" s="32"/>
      <c r="D58" s="32"/>
      <c r="E58" s="33"/>
      <c r="F58" s="34"/>
      <c r="G58" s="34"/>
    </row>
    <row r="59" spans="1:7">
      <c r="A59" s="59" t="s">
        <v>94</v>
      </c>
      <c r="B59" s="59"/>
      <c r="C59" s="59"/>
      <c r="D59" s="59"/>
      <c r="E59" s="59"/>
      <c r="F59" s="59"/>
      <c r="G59" s="59"/>
    </row>
    <row r="60" spans="1:7">
      <c r="A60" s="60" t="s">
        <v>95</v>
      </c>
      <c r="B60" s="60"/>
      <c r="C60" s="60"/>
      <c r="D60" s="60"/>
      <c r="E60" s="60"/>
      <c r="F60" s="60"/>
      <c r="G60" s="60"/>
    </row>
    <row r="62" spans="1:7">
      <c r="A62" s="61" t="s">
        <v>10</v>
      </c>
      <c r="B62" s="62" t="s">
        <v>11</v>
      </c>
      <c r="C62" s="64" t="s">
        <v>12</v>
      </c>
      <c r="D62" s="65"/>
      <c r="E62" s="65"/>
      <c r="F62" s="65"/>
      <c r="G62" s="66"/>
    </row>
    <row r="63" spans="1:7" ht="127.5">
      <c r="A63" s="62"/>
      <c r="B63" s="63"/>
      <c r="C63" s="8" t="s">
        <v>96</v>
      </c>
      <c r="D63" s="8" t="s">
        <v>97</v>
      </c>
      <c r="E63" s="9" t="s">
        <v>98</v>
      </c>
      <c r="F63" s="8" t="s">
        <v>99</v>
      </c>
      <c r="G63" s="8" t="s">
        <v>100</v>
      </c>
    </row>
    <row r="64" spans="1:7" ht="25.5">
      <c r="A64" s="10">
        <v>1</v>
      </c>
      <c r="B64" s="11" t="s">
        <v>18</v>
      </c>
      <c r="C64" s="12">
        <v>0.27667379244748996</v>
      </c>
      <c r="D64" s="12">
        <v>0.27667379244748996</v>
      </c>
      <c r="E64" s="13">
        <v>0.27667379244748996</v>
      </c>
      <c r="F64" s="12">
        <v>0.27667379244748996</v>
      </c>
      <c r="G64" s="35">
        <v>0.27667379244748996</v>
      </c>
    </row>
    <row r="65" spans="1:7" ht="25.5">
      <c r="A65" s="14" t="s">
        <v>19</v>
      </c>
      <c r="B65" s="15" t="s">
        <v>20</v>
      </c>
      <c r="C65" s="36">
        <v>0.17338878808586392</v>
      </c>
      <c r="D65" s="36">
        <v>0.17338878808586392</v>
      </c>
      <c r="E65" s="37">
        <v>0.17338878808586392</v>
      </c>
      <c r="F65" s="36">
        <v>0.17338878808586392</v>
      </c>
      <c r="G65" s="36">
        <v>0.17338878808586392</v>
      </c>
    </row>
    <row r="66" spans="1:7">
      <c r="A66" s="14" t="s">
        <v>21</v>
      </c>
      <c r="B66" s="15" t="s">
        <v>22</v>
      </c>
      <c r="C66" s="36">
        <v>5.2016636425759169E-2</v>
      </c>
      <c r="D66" s="36">
        <v>5.2016636425759169E-2</v>
      </c>
      <c r="E66" s="37">
        <v>5.2016636425759169E-2</v>
      </c>
      <c r="F66" s="36">
        <v>5.2016636425759176E-2</v>
      </c>
      <c r="G66" s="36">
        <v>5.2016636425759176E-2</v>
      </c>
    </row>
    <row r="67" spans="1:7">
      <c r="A67" s="14" t="s">
        <v>23</v>
      </c>
      <c r="B67" s="15" t="s">
        <v>24</v>
      </c>
      <c r="C67" s="38">
        <v>4.6905794370999669E-2</v>
      </c>
      <c r="D67" s="36">
        <v>4.6905794370999669E-2</v>
      </c>
      <c r="E67" s="37">
        <v>4.6905794370999669E-2</v>
      </c>
      <c r="F67" s="36">
        <v>4.6905794370999669E-2</v>
      </c>
      <c r="G67" s="36">
        <v>4.6905794370999669E-2</v>
      </c>
    </row>
    <row r="68" spans="1:7">
      <c r="A68" s="14" t="s">
        <v>25</v>
      </c>
      <c r="B68" s="15" t="s">
        <v>26</v>
      </c>
      <c r="C68" s="39">
        <v>4.3625735648671685E-3</v>
      </c>
      <c r="D68" s="40">
        <v>4.3625735648671685E-3</v>
      </c>
      <c r="E68" s="41">
        <v>4.3625735648671685E-3</v>
      </c>
      <c r="F68" s="40">
        <v>4.3625735648671685E-3</v>
      </c>
      <c r="G68" s="40">
        <v>4.3625735648671685E-3</v>
      </c>
    </row>
    <row r="69" spans="1:7" ht="25.5">
      <c r="A69" s="10">
        <v>2</v>
      </c>
      <c r="B69" s="11" t="s">
        <v>27</v>
      </c>
      <c r="C69" s="12">
        <v>0.92863957203884451</v>
      </c>
      <c r="D69" s="12">
        <v>0.92863957203884451</v>
      </c>
      <c r="E69" s="13">
        <v>0.92863957203884451</v>
      </c>
      <c r="F69" s="12">
        <v>0.96031378672656742</v>
      </c>
      <c r="G69" s="12">
        <v>0.76821181385632775</v>
      </c>
    </row>
    <row r="70" spans="1:7" ht="38.25">
      <c r="A70" s="14" t="s">
        <v>28</v>
      </c>
      <c r="B70" s="15" t="s">
        <v>29</v>
      </c>
      <c r="C70" s="38">
        <v>0.53044732827366414</v>
      </c>
      <c r="D70" s="38">
        <v>0.53044732827366414</v>
      </c>
      <c r="E70" s="37">
        <v>0.53044732827366414</v>
      </c>
      <c r="F70" s="36">
        <v>0.55481210880268184</v>
      </c>
      <c r="G70" s="36">
        <v>0.43898756716276616</v>
      </c>
    </row>
    <row r="71" spans="1:7">
      <c r="A71" s="14" t="s">
        <v>30</v>
      </c>
      <c r="B71" s="15" t="s">
        <v>22</v>
      </c>
      <c r="C71" s="38">
        <v>0.15913419848209925</v>
      </c>
      <c r="D71" s="38">
        <v>0.15913419848209925</v>
      </c>
      <c r="E71" s="37">
        <v>0.15913419848209925</v>
      </c>
      <c r="F71" s="36">
        <v>0.16644363264080456</v>
      </c>
      <c r="G71" s="36">
        <v>0.13169627014882984</v>
      </c>
    </row>
    <row r="72" spans="1:7">
      <c r="A72" s="14" t="s">
        <v>31</v>
      </c>
      <c r="B72" s="15" t="s">
        <v>24</v>
      </c>
      <c r="C72" s="38">
        <v>0.22262861834128789</v>
      </c>
      <c r="D72" s="38">
        <v>0.22262861834128789</v>
      </c>
      <c r="E72" s="37">
        <v>0.22262861834128789</v>
      </c>
      <c r="F72" s="36">
        <v>0.22262861834128789</v>
      </c>
      <c r="G72" s="36">
        <v>0.18540019325654283</v>
      </c>
    </row>
    <row r="73" spans="1:7">
      <c r="A73" s="14" t="s">
        <v>32</v>
      </c>
      <c r="B73" s="15" t="s">
        <v>26</v>
      </c>
      <c r="C73" s="38">
        <v>1.6429426941793182E-2</v>
      </c>
      <c r="D73" s="38">
        <v>1.6429426941793182E-2</v>
      </c>
      <c r="E73" s="37">
        <v>1.6429426941793182E-2</v>
      </c>
      <c r="F73" s="36">
        <v>1.6429426941793182E-2</v>
      </c>
      <c r="G73" s="36">
        <v>1.212778328818884E-2</v>
      </c>
    </row>
    <row r="74" spans="1:7" ht="25.5">
      <c r="A74" s="19" t="s">
        <v>33</v>
      </c>
      <c r="B74" s="11" t="s">
        <v>34</v>
      </c>
      <c r="C74" s="12">
        <v>1.2719491802835183</v>
      </c>
      <c r="D74" s="12">
        <v>1.2719491802835183</v>
      </c>
      <c r="E74" s="13">
        <v>1.2719491802835183</v>
      </c>
      <c r="F74" s="12">
        <v>1.2719491802835183</v>
      </c>
      <c r="G74" s="35">
        <v>1.2719491802835183</v>
      </c>
    </row>
    <row r="75" spans="1:7" ht="38.25">
      <c r="A75" s="14" t="s">
        <v>35</v>
      </c>
      <c r="B75" s="15" t="s">
        <v>36</v>
      </c>
      <c r="C75" s="36">
        <v>0.90424416245228034</v>
      </c>
      <c r="D75" s="36">
        <v>0.90424416245228034</v>
      </c>
      <c r="E75" s="37">
        <v>0.90424416245228034</v>
      </c>
      <c r="F75" s="36">
        <v>0.90424416245228034</v>
      </c>
      <c r="G75" s="36">
        <v>0.90424416245228034</v>
      </c>
    </row>
    <row r="76" spans="1:7">
      <c r="A76" s="14" t="s">
        <v>37</v>
      </c>
      <c r="B76" s="15" t="s">
        <v>22</v>
      </c>
      <c r="C76" s="36">
        <v>0.27127324873568415</v>
      </c>
      <c r="D76" s="36">
        <v>0.27127324873568415</v>
      </c>
      <c r="E76" s="37">
        <v>0.27127324873568415</v>
      </c>
      <c r="F76" s="36">
        <v>0.27127324873568409</v>
      </c>
      <c r="G76" s="36">
        <v>0.27127324873568409</v>
      </c>
    </row>
    <row r="77" spans="1:7">
      <c r="A77" s="14" t="s">
        <v>38</v>
      </c>
      <c r="B77" s="15" t="s">
        <v>24</v>
      </c>
      <c r="C77" s="38">
        <v>5.5683540361112227E-2</v>
      </c>
      <c r="D77" s="36">
        <v>5.5683540361112227E-2</v>
      </c>
      <c r="E77" s="37">
        <v>5.5683540361112227E-2</v>
      </c>
      <c r="F77" s="36">
        <v>5.5683540361112227E-2</v>
      </c>
      <c r="G77" s="36">
        <v>5.5683540361112227E-2</v>
      </c>
    </row>
    <row r="78" spans="1:7">
      <c r="A78" s="14" t="s">
        <v>39</v>
      </c>
      <c r="B78" s="15" t="s">
        <v>26</v>
      </c>
      <c r="C78" s="38">
        <v>4.0748228734441512E-2</v>
      </c>
      <c r="D78" s="36">
        <v>4.0748228734441512E-2</v>
      </c>
      <c r="E78" s="37">
        <v>4.0748228734441512E-2</v>
      </c>
      <c r="F78" s="36">
        <v>4.0748228734441512E-2</v>
      </c>
      <c r="G78" s="36">
        <v>4.0748228734441512E-2</v>
      </c>
    </row>
    <row r="79" spans="1:7">
      <c r="A79" s="19" t="s">
        <v>40</v>
      </c>
      <c r="B79" s="11" t="s">
        <v>41</v>
      </c>
      <c r="C79" s="12">
        <v>2.059400892100407</v>
      </c>
      <c r="D79" s="12">
        <v>1.2097352620805255</v>
      </c>
      <c r="E79" s="13">
        <v>1.0951649712635509</v>
      </c>
      <c r="F79" s="12">
        <v>1.2969066242458238</v>
      </c>
      <c r="G79" s="35">
        <v>1.104128858664712</v>
      </c>
    </row>
    <row r="80" spans="1:7">
      <c r="A80" s="14" t="s">
        <v>101</v>
      </c>
      <c r="B80" s="15" t="s">
        <v>43</v>
      </c>
      <c r="C80" s="16">
        <v>2.007991398996992E-2</v>
      </c>
      <c r="D80" s="16">
        <v>2.007991398996992E-2</v>
      </c>
      <c r="E80" s="17">
        <v>2.007991398996992E-2</v>
      </c>
      <c r="F80" s="36">
        <v>0.31626003383027756</v>
      </c>
      <c r="G80" s="36">
        <v>0.21593636034895394</v>
      </c>
    </row>
    <row r="81" spans="1:7">
      <c r="A81" s="14" t="s">
        <v>102</v>
      </c>
      <c r="B81" s="15" t="s">
        <v>103</v>
      </c>
      <c r="C81" s="16">
        <v>0.13991129480283007</v>
      </c>
      <c r="D81" s="16">
        <v>0.13991129480283007</v>
      </c>
      <c r="E81" s="17">
        <v>0.13991129480283007</v>
      </c>
      <c r="F81" s="36">
        <v>0.13991129480283007</v>
      </c>
      <c r="G81" s="36">
        <v>0.13991129480283007</v>
      </c>
    </row>
    <row r="82" spans="1:7">
      <c r="A82" s="14" t="s">
        <v>104</v>
      </c>
      <c r="B82" s="15" t="s">
        <v>47</v>
      </c>
      <c r="C82" s="16">
        <v>0.14000000000000001</v>
      </c>
      <c r="D82" s="16">
        <v>0.14000000000000001</v>
      </c>
      <c r="E82" s="17">
        <v>0.13883809209978829</v>
      </c>
      <c r="F82" s="36">
        <v>0.13883809209978829</v>
      </c>
      <c r="G82" s="36">
        <v>0.14000000000000001</v>
      </c>
    </row>
    <row r="83" spans="1:7">
      <c r="A83" s="14" t="s">
        <v>105</v>
      </c>
      <c r="B83" s="15" t="s">
        <v>49</v>
      </c>
      <c r="C83" s="36">
        <v>0.22407840000000001</v>
      </c>
      <c r="D83" s="36">
        <v>0.22407840000000001</v>
      </c>
      <c r="E83" s="37">
        <v>0.22407840000000001</v>
      </c>
      <c r="F83" s="36">
        <v>0.23833600000000005</v>
      </c>
      <c r="G83" s="36">
        <v>0.24472000000000002</v>
      </c>
    </row>
    <row r="84" spans="1:7">
      <c r="A84" s="14" t="s">
        <v>106</v>
      </c>
      <c r="B84" s="15" t="s">
        <v>51</v>
      </c>
      <c r="C84" s="36">
        <v>0.53869606685803451</v>
      </c>
      <c r="D84" s="36">
        <v>0.53869606685803451</v>
      </c>
      <c r="E84" s="37">
        <v>0.53869606685803451</v>
      </c>
      <c r="F84" s="36">
        <v>0.43</v>
      </c>
      <c r="G84" s="36">
        <v>0.33</v>
      </c>
    </row>
    <row r="85" spans="1:7">
      <c r="A85" s="14" t="s">
        <v>107</v>
      </c>
      <c r="B85" s="15" t="s">
        <v>53</v>
      </c>
      <c r="C85" s="16">
        <v>0.11340838291676297</v>
      </c>
      <c r="D85" s="16">
        <v>0.11340838291676297</v>
      </c>
      <c r="E85" s="42">
        <v>0</v>
      </c>
      <c r="F85" s="43">
        <v>0</v>
      </c>
      <c r="G85" s="43">
        <v>0</v>
      </c>
    </row>
    <row r="86" spans="1:7">
      <c r="A86" s="14" t="s">
        <v>108</v>
      </c>
      <c r="B86" s="15" t="s">
        <v>55</v>
      </c>
      <c r="C86" s="16">
        <v>0.84966563001988138</v>
      </c>
      <c r="D86" s="44">
        <v>0</v>
      </c>
      <c r="E86" s="42">
        <v>0</v>
      </c>
      <c r="F86" s="43">
        <v>0</v>
      </c>
      <c r="G86" s="43">
        <v>0</v>
      </c>
    </row>
    <row r="87" spans="1:7">
      <c r="A87" s="14" t="s">
        <v>109</v>
      </c>
      <c r="B87" s="15" t="s">
        <v>57</v>
      </c>
      <c r="C87" s="16">
        <v>3.3561203512927941E-2</v>
      </c>
      <c r="D87" s="16">
        <v>3.3561203512927941E-2</v>
      </c>
      <c r="E87" s="17">
        <v>3.3561203512927941E-2</v>
      </c>
      <c r="F87" s="36">
        <v>3.3561203512927941E-2</v>
      </c>
      <c r="G87" s="36">
        <v>3.3561203512927941E-2</v>
      </c>
    </row>
    <row r="88" spans="1:7">
      <c r="A88" s="10">
        <v>5</v>
      </c>
      <c r="B88" s="11" t="s">
        <v>59</v>
      </c>
      <c r="C88" s="12">
        <v>5.1182128125857709</v>
      </c>
      <c r="D88" s="12">
        <v>5.0961215062052538</v>
      </c>
      <c r="E88" s="13">
        <v>4.9292092912802445</v>
      </c>
      <c r="F88" s="12">
        <v>4.699466399782831</v>
      </c>
      <c r="G88" s="12">
        <v>3.68</v>
      </c>
    </row>
    <row r="89" spans="1:7">
      <c r="A89" s="14" t="s">
        <v>110</v>
      </c>
      <c r="B89" s="15" t="s">
        <v>61</v>
      </c>
      <c r="C89" s="36">
        <v>0.85120000000000007</v>
      </c>
      <c r="D89" s="36">
        <v>0.85120000000000007</v>
      </c>
      <c r="E89" s="37">
        <v>0.69142087001582031</v>
      </c>
      <c r="F89" s="36">
        <v>0.69142087001582031</v>
      </c>
      <c r="G89" s="36">
        <v>0.58770773951344724</v>
      </c>
    </row>
    <row r="90" spans="1:7">
      <c r="A90" s="14" t="s">
        <v>111</v>
      </c>
      <c r="B90" s="15" t="s">
        <v>63</v>
      </c>
      <c r="C90" s="36">
        <v>1.67</v>
      </c>
      <c r="D90" s="36">
        <v>1.67</v>
      </c>
      <c r="E90" s="37">
        <v>1.67</v>
      </c>
      <c r="F90" s="36">
        <v>1.67</v>
      </c>
      <c r="G90" s="36">
        <v>1.67</v>
      </c>
    </row>
    <row r="91" spans="1:7" ht="25.5">
      <c r="A91" s="14" t="s">
        <v>112</v>
      </c>
      <c r="B91" s="15" t="s">
        <v>65</v>
      </c>
      <c r="C91" s="36">
        <v>0.33502706186941961</v>
      </c>
      <c r="D91" s="36">
        <v>0.31293575548890268</v>
      </c>
      <c r="E91" s="37">
        <v>0.30580267054807264</v>
      </c>
      <c r="F91" s="36">
        <v>0.3222857605809088</v>
      </c>
      <c r="G91" s="36">
        <v>0.27595676022719567</v>
      </c>
    </row>
    <row r="92" spans="1:7">
      <c r="A92" s="14" t="s">
        <v>113</v>
      </c>
      <c r="B92" s="20" t="s">
        <v>67</v>
      </c>
      <c r="C92" s="36">
        <v>1.5803942485266047</v>
      </c>
      <c r="D92" s="36">
        <v>1.5803942485266047</v>
      </c>
      <c r="E92" s="37">
        <v>1.5803942485266047</v>
      </c>
      <c r="F92" s="36">
        <v>1.334168266996355</v>
      </c>
      <c r="G92" s="36">
        <v>0.46976779243881678</v>
      </c>
    </row>
    <row r="93" spans="1:7">
      <c r="A93" s="14" t="s">
        <v>114</v>
      </c>
      <c r="B93" s="21" t="s">
        <v>69</v>
      </c>
      <c r="C93" s="36">
        <v>0.47609484942242036</v>
      </c>
      <c r="D93" s="36">
        <v>0.47609484942242036</v>
      </c>
      <c r="E93" s="37">
        <v>0.47609484942242036</v>
      </c>
      <c r="F93" s="36">
        <v>0.47609484942242036</v>
      </c>
      <c r="G93" s="36">
        <v>0.47609484942242036</v>
      </c>
    </row>
    <row r="94" spans="1:7">
      <c r="A94" s="14" t="s">
        <v>70</v>
      </c>
      <c r="B94" s="22" t="s">
        <v>71</v>
      </c>
      <c r="C94" s="45">
        <v>0.11704000000000001</v>
      </c>
      <c r="D94" s="45">
        <v>0.11704000000000001</v>
      </c>
      <c r="E94" s="46">
        <v>0.11704000000000001</v>
      </c>
      <c r="F94" s="45">
        <v>0.11704000000000001</v>
      </c>
      <c r="G94" s="45">
        <v>0.11704000000000001</v>
      </c>
    </row>
    <row r="95" spans="1:7" ht="25.5">
      <c r="A95" s="14" t="s">
        <v>72</v>
      </c>
      <c r="B95" s="21" t="s">
        <v>115</v>
      </c>
      <c r="C95" s="16">
        <v>0.20549665276732695</v>
      </c>
      <c r="D95" s="16">
        <v>0.20549665276732695</v>
      </c>
      <c r="E95" s="17">
        <v>0.20549665276732695</v>
      </c>
      <c r="F95" s="16">
        <v>0.20549665276732695</v>
      </c>
      <c r="G95" s="16">
        <v>0.20499999999999999</v>
      </c>
    </row>
    <row r="96" spans="1:7">
      <c r="A96" s="19" t="s">
        <v>116</v>
      </c>
      <c r="B96" s="11" t="s">
        <v>74</v>
      </c>
      <c r="C96" s="12">
        <v>9.6548762494560307</v>
      </c>
      <c r="D96" s="12">
        <v>8.7831193130556322</v>
      </c>
      <c r="E96" s="13">
        <v>8.5016368073136483</v>
      </c>
      <c r="F96" s="12">
        <v>8.5053097834862292</v>
      </c>
      <c r="G96" s="12">
        <v>7.1059874396212548</v>
      </c>
    </row>
    <row r="97" spans="1:7">
      <c r="A97" s="19" t="s">
        <v>117</v>
      </c>
      <c r="B97" s="11" t="s">
        <v>76</v>
      </c>
      <c r="C97" s="12">
        <v>0.64323211152472348</v>
      </c>
      <c r="D97" s="12">
        <v>0.64323211152472348</v>
      </c>
      <c r="E97" s="13">
        <v>0.64323211152472348</v>
      </c>
      <c r="F97" s="12">
        <v>0.65297802373633052</v>
      </c>
      <c r="G97" s="12">
        <v>0.30332410354018213</v>
      </c>
    </row>
    <row r="98" spans="1:7">
      <c r="A98" s="14" t="s">
        <v>77</v>
      </c>
      <c r="B98" s="15" t="s">
        <v>78</v>
      </c>
      <c r="C98" s="16">
        <v>6.9355515234345563E-2</v>
      </c>
      <c r="D98" s="16">
        <v>6.9355515234345563E-2</v>
      </c>
      <c r="E98" s="17">
        <v>6.9355515234345563E-2</v>
      </c>
      <c r="F98" s="16">
        <v>6.9355515234345563E-2</v>
      </c>
      <c r="G98" s="16">
        <v>3.4677757617172782E-2</v>
      </c>
    </row>
    <row r="99" spans="1:7">
      <c r="A99" s="14" t="s">
        <v>79</v>
      </c>
      <c r="B99" s="15" t="s">
        <v>80</v>
      </c>
      <c r="C99" s="16">
        <v>0.21217893130946566</v>
      </c>
      <c r="D99" s="16">
        <v>0.21217893130946566</v>
      </c>
      <c r="E99" s="17">
        <v>0.21217893130946566</v>
      </c>
      <c r="F99" s="16">
        <v>0.22192484352107275</v>
      </c>
      <c r="G99" s="16">
        <v>8.7797513432553237E-2</v>
      </c>
    </row>
    <row r="100" spans="1:7">
      <c r="A100" s="14" t="s">
        <v>81</v>
      </c>
      <c r="B100" s="15" t="s">
        <v>82</v>
      </c>
      <c r="C100" s="16">
        <v>0.36169766498091216</v>
      </c>
      <c r="D100" s="16">
        <v>0.36169766498091216</v>
      </c>
      <c r="E100" s="17">
        <v>0.36169766498091216</v>
      </c>
      <c r="F100" s="16">
        <v>0.36169766498091216</v>
      </c>
      <c r="G100" s="16">
        <v>0.18084883249045608</v>
      </c>
    </row>
    <row r="101" spans="1:7">
      <c r="A101" s="19" t="s">
        <v>118</v>
      </c>
      <c r="B101" s="11" t="s">
        <v>84</v>
      </c>
      <c r="C101" s="12">
        <v>10.298108360980754</v>
      </c>
      <c r="D101" s="12">
        <v>9.4263514245803552</v>
      </c>
      <c r="E101" s="13">
        <v>9.1448689188383714</v>
      </c>
      <c r="F101" s="12">
        <v>9.1582878072225604</v>
      </c>
      <c r="G101" s="12">
        <v>7.4093115431614365</v>
      </c>
    </row>
    <row r="102" spans="1:7">
      <c r="A102" s="14" t="s">
        <v>119</v>
      </c>
      <c r="B102" s="15" t="s">
        <v>6</v>
      </c>
      <c r="C102" s="16">
        <v>0.92682975248826782</v>
      </c>
      <c r="D102" s="16">
        <v>1.1057110221032758</v>
      </c>
      <c r="E102" s="16">
        <v>0.45724344594191857</v>
      </c>
      <c r="F102" s="16">
        <v>0.45791439036112802</v>
      </c>
      <c r="G102" s="16">
        <v>0.29637246172645748</v>
      </c>
    </row>
    <row r="103" spans="1:7">
      <c r="A103" s="19" t="s">
        <v>120</v>
      </c>
      <c r="B103" s="11" t="s">
        <v>87</v>
      </c>
      <c r="C103" s="12">
        <v>11.224938113469022</v>
      </c>
      <c r="D103" s="12">
        <v>10.53206244668363</v>
      </c>
      <c r="E103" s="13">
        <v>9.6021123647802895</v>
      </c>
      <c r="F103" s="12">
        <v>9.6162021975836893</v>
      </c>
      <c r="G103" s="12">
        <v>7.7056840048878943</v>
      </c>
    </row>
    <row r="104" spans="1:7">
      <c r="A104" s="14"/>
      <c r="B104" s="15" t="s">
        <v>89</v>
      </c>
      <c r="C104" s="16">
        <v>2.020488860424424</v>
      </c>
      <c r="D104" s="16">
        <v>1.8957712404030533</v>
      </c>
      <c r="E104" s="17">
        <v>1.7283802256604521</v>
      </c>
      <c r="F104" s="16">
        <v>1.7309163955650639</v>
      </c>
      <c r="G104" s="16">
        <v>1.3870231208798209</v>
      </c>
    </row>
    <row r="105" spans="1:7">
      <c r="A105" s="19"/>
      <c r="B105" s="11" t="s">
        <v>91</v>
      </c>
      <c r="C105" s="12">
        <v>13.245426973893446</v>
      </c>
      <c r="D105" s="12">
        <v>12.427833687086684</v>
      </c>
      <c r="E105" s="13">
        <v>11.330492590440741</v>
      </c>
      <c r="F105" s="12">
        <v>11.347118593148753</v>
      </c>
      <c r="G105" s="12">
        <v>9.0927071257677152</v>
      </c>
    </row>
    <row r="106" spans="1:7">
      <c r="A106" s="19"/>
      <c r="B106" s="11" t="s">
        <v>92</v>
      </c>
      <c r="C106" s="56">
        <f>C54</f>
        <v>525240.1</v>
      </c>
      <c r="D106" s="57"/>
      <c r="E106" s="58"/>
      <c r="F106" s="25">
        <f>F54</f>
        <v>401090.12999999989</v>
      </c>
      <c r="G106" s="25">
        <f>G54</f>
        <v>13023.78</v>
      </c>
    </row>
    <row r="107" spans="1:7">
      <c r="D107" s="47"/>
    </row>
    <row r="108" spans="1:7">
      <c r="C108" s="48"/>
      <c r="D108" s="48"/>
      <c r="E108" s="49"/>
      <c r="F108" s="48"/>
      <c r="G108" s="50"/>
    </row>
    <row r="109" spans="1:7">
      <c r="C109" s="50"/>
      <c r="D109" s="50"/>
      <c r="E109" s="50"/>
      <c r="F109" s="50"/>
      <c r="G109" s="50"/>
    </row>
    <row r="110" spans="1:7">
      <c r="A110" s="59" t="s">
        <v>121</v>
      </c>
      <c r="B110" s="59"/>
      <c r="C110" s="59"/>
      <c r="D110" s="59"/>
      <c r="E110" s="59"/>
      <c r="F110" s="59"/>
      <c r="G110" s="59"/>
    </row>
    <row r="111" spans="1:7">
      <c r="A111" s="60" t="s">
        <v>122</v>
      </c>
      <c r="B111" s="60"/>
      <c r="C111" s="60"/>
      <c r="D111" s="60"/>
      <c r="E111" s="60"/>
      <c r="F111" s="60"/>
      <c r="G111" s="60"/>
    </row>
    <row r="113" spans="1:7">
      <c r="A113" s="61" t="s">
        <v>10</v>
      </c>
      <c r="B113" s="62" t="s">
        <v>11</v>
      </c>
      <c r="C113" s="63" t="s">
        <v>12</v>
      </c>
      <c r="D113" s="63"/>
      <c r="E113" s="63"/>
      <c r="F113" s="63"/>
      <c r="G113" s="63"/>
    </row>
    <row r="114" spans="1:7" ht="127.5">
      <c r="A114" s="62"/>
      <c r="B114" s="63"/>
      <c r="C114" s="8" t="s">
        <v>96</v>
      </c>
      <c r="D114" s="8" t="s">
        <v>97</v>
      </c>
      <c r="E114" s="9" t="s">
        <v>98</v>
      </c>
      <c r="F114" s="8" t="s">
        <v>99</v>
      </c>
      <c r="G114" s="8" t="s">
        <v>100</v>
      </c>
    </row>
    <row r="115" spans="1:7" ht="25.5">
      <c r="A115" s="10">
        <v>1</v>
      </c>
      <c r="B115" s="11" t="s">
        <v>123</v>
      </c>
      <c r="C115" s="12">
        <v>2.7927274680058556</v>
      </c>
      <c r="D115" s="12">
        <v>2.7927274680058556</v>
      </c>
      <c r="E115" s="13">
        <v>2.7927274680058556</v>
      </c>
      <c r="F115" s="12">
        <v>2.7927274680058556</v>
      </c>
      <c r="G115" s="35">
        <v>2.7927274680058556</v>
      </c>
    </row>
    <row r="116" spans="1:7" ht="25.5">
      <c r="A116" s="14" t="s">
        <v>19</v>
      </c>
      <c r="B116" s="15" t="s">
        <v>20</v>
      </c>
      <c r="C116" s="36">
        <v>1.7443676035078441</v>
      </c>
      <c r="D116" s="36">
        <v>1.7443676035078441</v>
      </c>
      <c r="E116" s="37">
        <v>1.7443676035078441</v>
      </c>
      <c r="F116" s="36">
        <v>1.7443676035078441</v>
      </c>
      <c r="G116" s="36">
        <v>1.7443676035078441</v>
      </c>
    </row>
    <row r="117" spans="1:7">
      <c r="A117" s="14" t="s">
        <v>21</v>
      </c>
      <c r="B117" s="15" t="s">
        <v>22</v>
      </c>
      <c r="C117" s="36">
        <v>0.52331028105235322</v>
      </c>
      <c r="D117" s="36">
        <v>0.52331028105235322</v>
      </c>
      <c r="E117" s="37">
        <v>0.52331028105235322</v>
      </c>
      <c r="F117" s="36">
        <v>0.52331028105235322</v>
      </c>
      <c r="G117" s="36">
        <v>0.52331028105235322</v>
      </c>
    </row>
    <row r="118" spans="1:7">
      <c r="A118" s="14" t="s">
        <v>23</v>
      </c>
      <c r="B118" s="15" t="s">
        <v>24</v>
      </c>
      <c r="C118" s="38">
        <v>0.47189295813668097</v>
      </c>
      <c r="D118" s="36">
        <v>0.47189295813668097</v>
      </c>
      <c r="E118" s="37">
        <v>0.47189295813668097</v>
      </c>
      <c r="F118" s="36">
        <v>0.47189295813668097</v>
      </c>
      <c r="G118" s="36">
        <v>0.47189295813668097</v>
      </c>
    </row>
    <row r="119" spans="1:7">
      <c r="A119" s="14" t="s">
        <v>25</v>
      </c>
      <c r="B119" s="15" t="s">
        <v>26</v>
      </c>
      <c r="C119" s="36">
        <v>5.3156625308976878E-2</v>
      </c>
      <c r="D119" s="36">
        <v>5.3156625308976878E-2</v>
      </c>
      <c r="E119" s="37">
        <v>5.3156625308976878E-2</v>
      </c>
      <c r="F119" s="36">
        <v>5.3156625308976878E-2</v>
      </c>
      <c r="G119" s="36">
        <v>5.3156625308976878E-2</v>
      </c>
    </row>
    <row r="120" spans="1:7" ht="25.5">
      <c r="A120" s="10">
        <v>2</v>
      </c>
      <c r="B120" s="11" t="s">
        <v>27</v>
      </c>
      <c r="C120" s="12">
        <v>0.84005389826193766</v>
      </c>
      <c r="D120" s="12">
        <v>0.84005389826193766</v>
      </c>
      <c r="E120" s="13">
        <v>0.84005389826193766</v>
      </c>
      <c r="F120" s="35">
        <v>1.1615468931101858</v>
      </c>
      <c r="G120" s="35">
        <v>0.7329870655646793</v>
      </c>
    </row>
    <row r="121" spans="1:7" ht="38.25">
      <c r="A121" s="14" t="s">
        <v>28</v>
      </c>
      <c r="B121" s="15" t="s">
        <v>29</v>
      </c>
      <c r="C121" s="38">
        <v>0.43110191872811138</v>
      </c>
      <c r="D121" s="38">
        <v>0.43110191872811138</v>
      </c>
      <c r="E121" s="37">
        <v>0.43110191872811138</v>
      </c>
      <c r="F121" s="36">
        <v>0.60437748506080791</v>
      </c>
      <c r="G121" s="36">
        <v>0.37773251216152537</v>
      </c>
    </row>
    <row r="122" spans="1:7">
      <c r="A122" s="14" t="s">
        <v>30</v>
      </c>
      <c r="B122" s="15" t="s">
        <v>22</v>
      </c>
      <c r="C122" s="38">
        <v>0.12933057561843339</v>
      </c>
      <c r="D122" s="38">
        <v>0.12933057561843339</v>
      </c>
      <c r="E122" s="37">
        <v>0.12933057561843339</v>
      </c>
      <c r="F122" s="36">
        <v>0.17159286457028736</v>
      </c>
      <c r="G122" s="36">
        <v>0.1133197536484576</v>
      </c>
    </row>
    <row r="123" spans="1:7">
      <c r="A123" s="14" t="s">
        <v>31</v>
      </c>
      <c r="B123" s="15" t="s">
        <v>24</v>
      </c>
      <c r="C123" s="38">
        <v>0.26361168473870206</v>
      </c>
      <c r="D123" s="38">
        <v>0.26361168473870206</v>
      </c>
      <c r="E123" s="37">
        <v>0.26361168473870206</v>
      </c>
      <c r="F123" s="36">
        <v>0.36956682430239973</v>
      </c>
      <c r="G123" s="36">
        <v>0.23097717636066017</v>
      </c>
    </row>
    <row r="124" spans="1:7">
      <c r="A124" s="14" t="s">
        <v>32</v>
      </c>
      <c r="B124" s="15" t="s">
        <v>26</v>
      </c>
      <c r="C124" s="38">
        <v>1.6009719176690817E-2</v>
      </c>
      <c r="D124" s="38">
        <v>1.6009719176690817E-2</v>
      </c>
      <c r="E124" s="37">
        <v>1.6009719176690817E-2</v>
      </c>
      <c r="F124" s="36">
        <v>1.6009719176690817E-2</v>
      </c>
      <c r="G124" s="36">
        <v>1.0957623394036196E-2</v>
      </c>
    </row>
    <row r="125" spans="1:7">
      <c r="A125" s="19"/>
      <c r="B125" s="11" t="s">
        <v>74</v>
      </c>
      <c r="C125" s="12">
        <v>3.6327813662677935</v>
      </c>
      <c r="D125" s="12">
        <v>3.6327813662677935</v>
      </c>
      <c r="E125" s="13">
        <v>3.6327813662677935</v>
      </c>
      <c r="F125" s="12">
        <v>3.9542743611160414</v>
      </c>
      <c r="G125" s="12">
        <v>3.5257145335705351</v>
      </c>
    </row>
    <row r="126" spans="1:7">
      <c r="A126" s="19" t="s">
        <v>124</v>
      </c>
      <c r="B126" s="11" t="s">
        <v>76</v>
      </c>
      <c r="C126" s="12">
        <v>0.87018780889438219</v>
      </c>
      <c r="D126" s="12">
        <v>0.87018780889438219</v>
      </c>
      <c r="E126" s="13">
        <v>0.87018780889438219</v>
      </c>
      <c r="F126" s="12">
        <v>0.93949803542746091</v>
      </c>
      <c r="G126" s="12">
        <v>0.425420023133874</v>
      </c>
    </row>
    <row r="127" spans="1:7">
      <c r="A127" s="14" t="s">
        <v>35</v>
      </c>
      <c r="B127" s="15" t="s">
        <v>78</v>
      </c>
      <c r="C127" s="16">
        <v>0.6977470414031377</v>
      </c>
      <c r="D127" s="16">
        <v>0.6977470414031377</v>
      </c>
      <c r="E127" s="17">
        <v>0.6977470414031377</v>
      </c>
      <c r="F127" s="16">
        <v>0.6977470414031377</v>
      </c>
      <c r="G127" s="16">
        <v>0.34887352070156885</v>
      </c>
    </row>
    <row r="128" spans="1:7">
      <c r="A128" s="14" t="s">
        <v>37</v>
      </c>
      <c r="B128" s="15" t="s">
        <v>80</v>
      </c>
      <c r="C128" s="16">
        <v>0.17244076749124457</v>
      </c>
      <c r="D128" s="16">
        <v>0.17244076749124457</v>
      </c>
      <c r="E128" s="17">
        <v>0.17244076749124457</v>
      </c>
      <c r="F128" s="16">
        <v>0.24175099402432318</v>
      </c>
      <c r="G128" s="16">
        <v>7.5546502432305082E-2</v>
      </c>
    </row>
    <row r="129" spans="1:7">
      <c r="A129" s="19"/>
      <c r="B129" s="11" t="s">
        <v>84</v>
      </c>
      <c r="C129" s="12">
        <v>4.5029691751621757</v>
      </c>
      <c r="D129" s="12">
        <v>4.5029691751621757</v>
      </c>
      <c r="E129" s="13">
        <v>4.5029691751621757</v>
      </c>
      <c r="F129" s="12">
        <v>4.8937723965435023</v>
      </c>
      <c r="G129" s="12">
        <v>3.9501345567044091</v>
      </c>
    </row>
    <row r="130" spans="1:7">
      <c r="A130" s="14"/>
      <c r="B130" s="15" t="s">
        <v>6</v>
      </c>
      <c r="C130" s="16">
        <v>0.45029691751621759</v>
      </c>
      <c r="D130" s="16">
        <v>0.45029691751621759</v>
      </c>
      <c r="E130" s="17">
        <v>0.22514845875810879</v>
      </c>
      <c r="F130" s="16">
        <v>0.24468861982717513</v>
      </c>
      <c r="G130" s="16">
        <v>0.15800538226817637</v>
      </c>
    </row>
    <row r="131" spans="1:7">
      <c r="A131" s="19"/>
      <c r="B131" s="11" t="s">
        <v>87</v>
      </c>
      <c r="C131" s="12">
        <v>4.9532660926783931</v>
      </c>
      <c r="D131" s="12">
        <v>4.9532660926783931</v>
      </c>
      <c r="E131" s="13">
        <v>4.7281176339202844</v>
      </c>
      <c r="F131" s="12">
        <v>5.1384610163706776</v>
      </c>
      <c r="G131" s="12">
        <v>4.1081399389725854</v>
      </c>
    </row>
    <row r="132" spans="1:7">
      <c r="A132" s="14"/>
      <c r="B132" s="15" t="s">
        <v>89</v>
      </c>
      <c r="C132" s="16">
        <v>0.89158789668211069</v>
      </c>
      <c r="D132" s="16">
        <v>0.89158789668211069</v>
      </c>
      <c r="E132" s="17">
        <v>0.85106117410565119</v>
      </c>
      <c r="F132" s="16">
        <v>0.92492298294672193</v>
      </c>
      <c r="G132" s="16">
        <v>0.73946518901506531</v>
      </c>
    </row>
    <row r="133" spans="1:7">
      <c r="A133" s="19"/>
      <c r="B133" s="11" t="s">
        <v>91</v>
      </c>
      <c r="C133" s="12">
        <v>5.8448539893605034</v>
      </c>
      <c r="D133" s="12">
        <v>5.8448539893605034</v>
      </c>
      <c r="E133" s="13">
        <v>5.5791788080259357</v>
      </c>
      <c r="F133" s="12">
        <v>6.0633839993173995</v>
      </c>
      <c r="G133" s="12">
        <v>4.8476051279876504</v>
      </c>
    </row>
    <row r="134" spans="1:7">
      <c r="A134" s="19"/>
      <c r="B134" s="11" t="s">
        <v>92</v>
      </c>
      <c r="C134" s="56">
        <f>C54</f>
        <v>525240.1</v>
      </c>
      <c r="D134" s="57"/>
      <c r="E134" s="58"/>
      <c r="F134" s="25">
        <f>F54</f>
        <v>401090.12999999989</v>
      </c>
      <c r="G134" s="25">
        <f>G54</f>
        <v>13023.78</v>
      </c>
    </row>
    <row r="135" spans="1:7">
      <c r="C135" s="53"/>
      <c r="D135" s="53"/>
      <c r="F135" s="53"/>
      <c r="G135" s="53"/>
    </row>
    <row r="136" spans="1:7">
      <c r="C136" s="54"/>
      <c r="D136" s="54"/>
      <c r="E136" s="51"/>
      <c r="F136" s="54"/>
      <c r="G136" s="54"/>
    </row>
    <row r="137" spans="1:7">
      <c r="C137" s="53"/>
      <c r="D137" s="53"/>
      <c r="F137" s="53"/>
      <c r="G137" s="53"/>
    </row>
    <row r="138" spans="1:7">
      <c r="C138" s="48"/>
      <c r="D138" s="48"/>
      <c r="E138" s="49"/>
      <c r="F138" s="55"/>
      <c r="G138" s="55"/>
    </row>
    <row r="139" spans="1:7">
      <c r="C139" s="50"/>
      <c r="D139" s="50"/>
      <c r="E139" s="50"/>
      <c r="F139" s="50"/>
      <c r="G139" s="50"/>
    </row>
  </sheetData>
  <mergeCells count="18">
    <mergeCell ref="C134:E134"/>
    <mergeCell ref="A59:G59"/>
    <mergeCell ref="A60:G60"/>
    <mergeCell ref="A62:A63"/>
    <mergeCell ref="B62:B63"/>
    <mergeCell ref="C62:G62"/>
    <mergeCell ref="C106:E106"/>
    <mergeCell ref="A110:G110"/>
    <mergeCell ref="A111:G111"/>
    <mergeCell ref="A113:A114"/>
    <mergeCell ref="B113:B114"/>
    <mergeCell ref="C113:G113"/>
    <mergeCell ref="C54:E54"/>
    <mergeCell ref="A7:G7"/>
    <mergeCell ref="A8:G8"/>
    <mergeCell ref="A10:A11"/>
    <mergeCell ref="B10:B11"/>
    <mergeCell ref="C10:G1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Полищук Ольга Сергеевна</dc:creator>
  <cp:lastModifiedBy>Admin</cp:lastModifiedBy>
  <cp:lastPrinted>2016-06-16T07:39:03Z</cp:lastPrinted>
  <dcterms:created xsi:type="dcterms:W3CDTF">2016-05-30T13:14:36Z</dcterms:created>
  <dcterms:modified xsi:type="dcterms:W3CDTF">2016-06-16T07:40:04Z</dcterms:modified>
</cp:coreProperties>
</file>